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324" documentId="120_S{2AC9BD13-BADA-5192-A53E-5A8FF88502F6}" xr6:coauthVersionLast="47" xr6:coauthVersionMax="47" xr10:uidLastSave="{8A269FFD-4D03-4077-ADA4-A47531F07EC6}"/>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G7" i="4"/>
  <c r="G8" i="4"/>
  <c r="B6" i="5"/>
  <c r="G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15" i="5"/>
  <c r="L16" i="5"/>
  <c r="L17" i="5"/>
  <c r="L18" i="5"/>
  <c r="L19" i="5"/>
  <c r="L20" i="5"/>
  <c r="L21" i="5"/>
  <c r="L22" i="5"/>
  <c r="L23" i="5"/>
  <c r="L24" i="5"/>
  <c r="J15" i="5"/>
  <c r="J16" i="5"/>
  <c r="J17" i="5"/>
  <c r="J18" i="5"/>
  <c r="J19" i="5"/>
  <c r="J20" i="5"/>
  <c r="J21" i="5"/>
  <c r="J22" i="5"/>
  <c r="J23" i="5"/>
  <c r="J24" i="5"/>
  <c r="I15" i="5"/>
  <c r="I16" i="5"/>
  <c r="I17" i="5"/>
  <c r="I18" i="5"/>
  <c r="I19" i="5"/>
  <c r="I20" i="5"/>
  <c r="I21" i="5"/>
  <c r="I22" i="5"/>
  <c r="I23" i="5"/>
  <c r="I24" i="5"/>
  <c r="G15" i="5"/>
  <c r="G16" i="5"/>
  <c r="G17" i="5"/>
  <c r="G18" i="5"/>
  <c r="G19" i="5"/>
  <c r="G20" i="5"/>
  <c r="G21" i="5"/>
  <c r="G22" i="5"/>
  <c r="G23" i="5"/>
  <c r="G24" i="5"/>
  <c r="B15" i="5"/>
  <c r="B16" i="5"/>
  <c r="B17" i="5"/>
  <c r="B18" i="5"/>
  <c r="B19" i="5"/>
  <c r="B20" i="5"/>
  <c r="B21" i="5"/>
  <c r="B22" i="5"/>
  <c r="B23" i="5"/>
  <c r="B24"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G2" i="1"/>
  <c r="G5" i="5"/>
  <c r="B3" i="4"/>
  <c r="I3" i="4"/>
  <c r="J3" i="4"/>
  <c r="L3" i="4"/>
  <c r="B4" i="4"/>
  <c r="I4" i="4"/>
  <c r="J4" i="4"/>
  <c r="L4" i="4"/>
  <c r="B5" i="4"/>
  <c r="I5" i="4"/>
  <c r="J5" i="4"/>
  <c r="L5" i="4"/>
  <c r="B6" i="4"/>
  <c r="I6" i="4"/>
  <c r="J6" i="4"/>
  <c r="L6" i="4"/>
  <c r="B7" i="4"/>
  <c r="I7" i="4"/>
  <c r="J7" i="4"/>
  <c r="L7" i="4"/>
  <c r="B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alcChain>
</file>

<file path=xl/sharedStrings.xml><?xml version="1.0" encoding="utf-8"?>
<sst xmlns="http://schemas.openxmlformats.org/spreadsheetml/2006/main" count="181606" uniqueCount="39216">
  <si>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</si>
  <si>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</si>
  <si>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</si>
  <si>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</si>
  <si>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</si>
  <si>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</si>
  <si>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</si>
  <si>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</si>
  <si>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</si>
  <si>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</si>
  <si>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</si>
  <si>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</si>
  <si>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</si>
  <si>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</si>
  <si>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</si>
  <si>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</si>
  <si>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</si>
  <si>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</si>
  <si>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</si>
  <si>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</si>
  <si>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</si>
  <si>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</si>
  <si>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</si>
  <si>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</si>
  <si>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</si>
  <si>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</si>
  <si>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</si>
  <si>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</si>
  <si>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</si>
  <si>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</si>
  <si>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</si>
  <si>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</si>
  <si>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</si>
  <si>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</si>
  <si>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</si>
  <si>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</si>
  <si>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</si>
  <si>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</si>
  <si>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</si>
  <si>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</si>
  <si>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</si>
  <si>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</si>
  <si>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</si>
  <si>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</si>
  <si>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</si>
  <si>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</si>
  <si>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</si>
  <si>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</si>
  <si>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</si>
  <si>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</si>
  <si>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</si>
  <si>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</si>
  <si>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</si>
  <si>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</si>
  <si>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</si>
  <si>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</si>
  <si>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</si>
  <si>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</si>
  <si>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</si>
  <si>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</si>
  <si>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</si>
  <si>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</si>
  <si>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</si>
  <si>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</si>
  <si>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</si>
  <si>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</si>
  <si>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</si>
  <si>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</si>
  <si>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</si>
  <si>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</si>
  <si>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</si>
  <si>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</si>
  <si>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</si>
  <si>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</si>
  <si>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</si>
  <si>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</si>
  <si>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</si>
  <si>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</si>
  <si>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</si>
  <si>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</si>
  <si>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</si>
  <si>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</si>
  <si>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</si>
  <si>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</si>
  <si>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</si>
  <si>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</si>
  <si>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</si>
  <si>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</si>
  <si>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</si>
  <si>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</si>
  <si>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</si>
  <si>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</si>
  <si>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</si>
  <si>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</si>
  <si>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</si>
  <si>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</si>
  <si>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</si>
  <si>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</si>
  <si>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</si>
  <si>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</si>
  <si>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</si>
  <si>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</si>
  <si>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</si>
  <si>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</si>
  <si>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</si>
  <si>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</si>
  <si>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</si>
  <si>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</si>
  <si>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</si>
  <si>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</si>
  <si>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</si>
  <si>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</si>
  <si>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</si>
  <si>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</si>
  <si>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</si>
  <si>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</si>
  <si>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</si>
  <si>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</si>
  <si>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</si>
  <si>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</si>
  <si>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</si>
  <si>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</si>
  <si>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</si>
  <si>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</si>
  <si>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</si>
  <si>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</si>
  <si>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</si>
  <si>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</si>
  <si>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</si>
  <si>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</si>
  <si>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</si>
  <si>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</si>
  <si>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</si>
  <si>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</si>
  <si>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</si>
  <si>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</si>
  <si>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</si>
  <si>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</si>
  <si>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</si>
  <si>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</si>
  <si>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</si>
  <si>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</si>
  <si>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</si>
  <si>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</si>
  <si>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</si>
  <si>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</si>
  <si>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</si>
  <si>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</si>
  <si>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</si>
  <si>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</si>
  <si>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</si>
  <si>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</si>
  <si>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</si>
  <si>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</si>
  <si>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</si>
  <si>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</si>
  <si>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</si>
  <si>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</si>
  <si>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</si>
  <si>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</si>
  <si>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</si>
  <si>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</si>
  <si>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</si>
  <si>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</si>
  <si>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</si>
  <si>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</si>
  <si>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</si>
  <si>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</si>
  <si>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</si>
  <si>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</si>
  <si>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</si>
  <si>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</si>
  <si>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</si>
  <si>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</si>
  <si>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</si>
  <si>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</si>
  <si>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</si>
  <si>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</si>
  <si>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</si>
  <si>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</si>
  <si>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</si>
  <si>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</si>
  <si>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</si>
  <si>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</si>
  <si>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</si>
  <si>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</si>
  <si>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</si>
  <si>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</si>
  <si>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</si>
  <si>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</si>
  <si>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</si>
  <si>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</si>
  <si>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</si>
  <si>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</si>
  <si>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</si>
  <si>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</si>
  <si>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</si>
  <si>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</si>
  <si>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</si>
  <si>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</si>
  <si>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</si>
  <si>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</si>
  <si>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</si>
  <si>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</si>
  <si>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</si>
  <si>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</si>
  <si>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</si>
  <si>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</si>
  <si>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</si>
  <si>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</si>
  <si>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</si>
  <si>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</si>
  <si>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</si>
  <si>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</si>
  <si>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</si>
  <si>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</si>
  <si>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</si>
  <si>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</si>
  <si>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</si>
  <si>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</si>
  <si>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</si>
  <si>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</si>
  <si>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</si>
  <si>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</si>
  <si>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</si>
  <si>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</si>
  <si>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</si>
  <si>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</si>
  <si>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</si>
  <si>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</si>
  <si>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</si>
  <si>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</si>
  <si>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</si>
  <si>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</si>
  <si>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</si>
  <si>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</si>
  <si>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</si>
  <si>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</si>
  <si>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</si>
  <si>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</si>
  <si>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</si>
  <si>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</si>
  <si>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</si>
  <si>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</si>
  <si>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</si>
  <si>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</si>
  <si>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</si>
  <si>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</si>
  <si>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</si>
  <si>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</si>
  <si>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</si>
  <si>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</si>
  <si>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</si>
  <si>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</si>
  <si>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</si>
  <si>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</si>
  <si>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</si>
  <si>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</si>
  <si>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</si>
  <si>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</si>
  <si>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</si>
  <si>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</si>
  <si>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</si>
  <si>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</si>
  <si>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</si>
  <si>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</si>
  <si>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</si>
  <si>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</si>
  <si>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</si>
  <si>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</si>
  <si>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</si>
  <si>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</si>
  <si>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</si>
  <si>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</si>
  <si>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</si>
  <si>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</si>
  <si>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</si>
  <si>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</si>
  <si>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</si>
  <si>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</si>
  <si>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</si>
  <si>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</si>
  <si>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</si>
  <si>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</si>
  <si>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</si>
  <si>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</si>
  <si>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</si>
  <si>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</si>
  <si>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</si>
  <si>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</si>
  <si>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</si>
  <si>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</si>
  <si>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</si>
  <si>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</si>
  <si>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</si>
  <si>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</si>
  <si>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</si>
  <si>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</si>
  <si>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</si>
  <si>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</si>
  <si>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</si>
  <si>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</si>
  <si>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</si>
  <si>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</si>
  <si>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</si>
  <si>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</si>
  <si>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</si>
  <si>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</si>
  <si>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</si>
  <si>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</si>
  <si>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</si>
  <si>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</si>
  <si>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</si>
  <si>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</si>
  <si>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</si>
  <si>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</si>
  <si>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</si>
  <si>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</si>
  <si>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</si>
  <si>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</si>
  <si>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</si>
  <si>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</si>
  <si>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</si>
  <si>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</si>
  <si>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</si>
  <si>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</si>
  <si>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</si>
  <si>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</si>
  <si>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</si>
  <si>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</si>
  <si>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</si>
  <si>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</si>
  <si>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</si>
  <si>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</si>
  <si>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</si>
  <si>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</si>
  <si>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</si>
  <si>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</si>
  <si>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</si>
  <si>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</si>
  <si>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</si>
  <si>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</si>
  <si>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</si>
  <si>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</si>
  <si>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</si>
  <si>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</si>
  <si>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</si>
  <si>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</si>
  <si>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</si>
  <si>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</si>
  <si>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</si>
  <si>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</si>
  <si>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</si>
  <si>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</si>
  <si>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</si>
  <si>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</si>
  <si>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</si>
  <si>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</si>
  <si>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</si>
  <si>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</si>
  <si>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</si>
  <si>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</si>
  <si>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</si>
  <si>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</si>
  <si>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</si>
  <si>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</si>
  <si>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</si>
  <si>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</si>
  <si>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</si>
  <si>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</si>
  <si>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</si>
  <si>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</si>
  <si>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</si>
  <si>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</si>
  <si>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</si>
  <si>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</si>
  <si>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</si>
  <si>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</si>
  <si>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</si>
  <si>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</si>
  <si>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</si>
  <si>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</si>
  <si>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</si>
  <si>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</si>
  <si>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</si>
  <si>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</si>
  <si>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</si>
  <si>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</si>
  <si>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</si>
  <si>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</si>
  <si>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</si>
  <si>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</si>
  <si>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</si>
  <si>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</si>
  <si>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</si>
  <si>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</si>
  <si>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</si>
  <si>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</si>
  <si>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</si>
  <si>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</si>
  <si>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</si>
  <si>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</si>
  <si>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</si>
  <si>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</si>
  <si>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</si>
  <si>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</si>
  <si>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</si>
  <si>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</si>
  <si>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</si>
  <si>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</si>
  <si>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</si>
  <si>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</si>
  <si>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</si>
  <si>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</si>
  <si>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</si>
  <si>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</si>
  <si>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</si>
  <si>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</si>
  <si>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</si>
  <si>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</si>
  <si>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</si>
  <si>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</si>
  <si>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</si>
  <si>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</si>
  <si>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</si>
  <si>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</si>
  <si>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</si>
  <si>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</si>
  <si>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</si>
  <si>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</si>
  <si>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</si>
  <si>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</si>
  <si>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</si>
  <si>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</si>
  <si>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</si>
  <si>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</si>
  <si>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</si>
  <si>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</si>
  <si>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</si>
  <si>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</si>
  <si>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</si>
  <si>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</si>
  <si>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</si>
  <si>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</si>
  <si>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</si>
  <si>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</si>
  <si>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</si>
  <si>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</si>
  <si>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</si>
  <si>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</si>
  <si>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</si>
  <si>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</si>
  <si>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</si>
  <si>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</si>
  <si>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</si>
  <si>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</si>
  <si>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</si>
  <si>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</si>
  <si>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</si>
  <si>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</si>
  <si>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</si>
  <si>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</si>
  <si>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</si>
  <si>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</si>
  <si>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</si>
  <si>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</si>
  <si>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</si>
  <si>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</si>
  <si>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</si>
  <si>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</si>
  <si>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</si>
  <si>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</si>
  <si>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</si>
  <si>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</si>
  <si>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</si>
  <si>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</si>
  <si>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</si>
  <si>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</si>
  <si>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</si>
  <si>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</si>
  <si>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</si>
  <si>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</si>
  <si>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</si>
  <si>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</si>
  <si>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</si>
  <si>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</si>
  <si>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</si>
  <si>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</si>
  <si>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</si>
  <si>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</si>
  <si>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</si>
  <si>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</si>
  <si>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</si>
  <si>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</si>
  <si>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</si>
  <si>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</si>
  <si>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</si>
  <si>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</si>
  <si>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</si>
  <si>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</si>
  <si>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</si>
  <si>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</si>
  <si>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</si>
  <si>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</si>
  <si>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</si>
  <si>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</si>
  <si>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</si>
  <si>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</si>
  <si>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</si>
  <si>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</si>
  <si>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</si>
  <si>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</si>
  <si>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</si>
  <si>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</si>
  <si>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</si>
  <si>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</si>
  <si>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</si>
  <si>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</si>
  <si>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</si>
  <si>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</si>
  <si>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</si>
  <si>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</si>
  <si>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</si>
  <si>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</si>
  <si>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</si>
  <si>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</si>
  <si>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</si>
  <si>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</si>
  <si>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</si>
  <si>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</si>
  <si>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</si>
  <si>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</si>
  <si>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</si>
  <si>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</si>
  <si>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</si>
  <si>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</si>
  <si>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</si>
  <si>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</si>
  <si>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</si>
  <si>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</si>
  <si>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</si>
  <si>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</si>
  <si>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</si>
  <si>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</si>
  <si>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</si>
  <si>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</si>
  <si>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</si>
  <si>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</si>
  <si>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</si>
  <si>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</si>
  <si>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</si>
  <si>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</si>
  <si>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</si>
  <si>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</si>
  <si>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</si>
  <si>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</si>
  <si>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</si>
  <si>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</si>
  <si>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</si>
  <si>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</si>
  <si>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</si>
  <si>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</si>
  <si>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</si>
  <si>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</si>
  <si>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</si>
  <si>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</si>
  <si>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</si>
  <si>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</si>
  <si>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</si>
  <si>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</si>
  <si>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</si>
  <si>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</si>
  <si>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</si>
  <si>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</si>
  <si>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</si>
  <si>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</si>
  <si>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</si>
  <si>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</si>
  <si>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</si>
  <si>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</si>
  <si>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</si>
  <si>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</si>
  <si>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</si>
  <si>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</si>
  <si>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</si>
  <si>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</si>
  <si>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</si>
  <si>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</si>
  <si>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</si>
  <si>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</si>
  <si>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</si>
  <si>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</si>
  <si>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</si>
  <si>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</si>
  <si>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</si>
  <si>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</si>
  <si>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</si>
  <si>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</si>
  <si>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</si>
  <si>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</si>
  <si>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</si>
  <si>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</si>
  <si>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</si>
  <si>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</si>
  <si>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</si>
  <si>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</si>
  <si>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</si>
  <si>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</si>
  <si>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</si>
  <si>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</si>
  <si>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</si>
  <si>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</si>
  <si>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</si>
  <si>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</si>
  <si>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</si>
  <si>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</si>
  <si>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</si>
  <si>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</si>
  <si>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</si>
  <si>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</si>
  <si>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</si>
  <si>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</si>
  <si>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</si>
  <si>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</si>
  <si>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</si>
  <si>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</si>
  <si>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</si>
  <si>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</si>
  <si>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</si>
  <si>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</si>
  <si>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</si>
  <si>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</si>
  <si>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</si>
  <si>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</si>
  <si>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</si>
  <si>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</si>
  <si>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</si>
  <si>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</si>
  <si>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</si>
  <si>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</si>
  <si>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</si>
  <si>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</si>
  <si>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</si>
  <si>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</si>
  <si>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</si>
  <si>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</si>
  <si>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</si>
  <si>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</si>
  <si>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</si>
  <si>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</si>
  <si>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</si>
  <si>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</si>
  <si>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</si>
  <si>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</si>
  <si>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</si>
  <si>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</si>
  <si>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</si>
  <si>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</si>
  <si>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</si>
  <si>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</si>
  <si>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</si>
  <si>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</si>
  <si>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</si>
  <si>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</si>
  <si>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</si>
  <si>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</si>
  <si>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</si>
  <si>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</si>
  <si>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</si>
  <si>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</si>
  <si>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</si>
  <si>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</si>
  <si>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</si>
  <si>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</si>
  <si>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</si>
  <si>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</si>
  <si>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</si>
  <si>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</si>
  <si>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</si>
  <si>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</si>
  <si>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</si>
  <si>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</si>
  <si>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</si>
  <si>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</si>
  <si>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</si>
  <si>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</si>
  <si>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</si>
  <si>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</si>
  <si>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</si>
  <si>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</si>
  <si>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</si>
  <si>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</si>
  <si>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</si>
  <si>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</si>
  <si>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</si>
  <si>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</si>
  <si>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</si>
  <si>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</si>
  <si>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</si>
  <si>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</si>
  <si>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</si>
  <si>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</si>
  <si>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</si>
  <si>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</si>
  <si>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</si>
  <si>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</si>
  <si>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</si>
  <si>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</si>
  <si>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</si>
  <si>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</si>
  <si>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</si>
  <si>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</si>
  <si>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</si>
  <si>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</si>
  <si>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</si>
  <si>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</si>
  <si>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</si>
  <si>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</si>
  <si>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</si>
  <si>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</si>
  <si>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</si>
  <si>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</si>
  <si>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</si>
  <si>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</si>
  <si>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</si>
  <si>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</si>
  <si>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</si>
  <si>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</si>
  <si>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</si>
  <si>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</si>
  <si>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</si>
  <si>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</si>
  <si>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</si>
  <si>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</si>
  <si>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</si>
  <si>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</si>
  <si>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</si>
  <si>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</si>
  <si>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</si>
  <si>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</si>
  <si>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</si>
  <si>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</si>
  <si>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</si>
  <si>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</si>
  <si>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</si>
  <si>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</si>
  <si>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</si>
  <si>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</si>
  <si>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</si>
  <si>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</si>
  <si>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</si>
  <si>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</si>
  <si>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</si>
  <si>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</si>
  <si>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</si>
  <si>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</si>
  <si>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</si>
  <si>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</si>
  <si>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</si>
  <si>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</si>
  <si>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</si>
  <si>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</si>
  <si>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</si>
  <si>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</si>
  <si>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</si>
  <si>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</si>
  <si>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</si>
  <si>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</si>
  <si>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</si>
  <si>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</si>
  <si>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</si>
  <si>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</si>
  <si>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</si>
  <si>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</si>
  <si>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</si>
  <si>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</si>
  <si>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</si>
  <si>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</si>
  <si>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</si>
  <si>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</si>
  <si>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</si>
  <si>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</si>
  <si>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</si>
  <si>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</si>
  <si>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</si>
  <si>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</si>
  <si>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</si>
  <si>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</si>
  <si>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</si>
  <si>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</si>
  <si>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</si>
  <si>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</si>
  <si>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</si>
  <si>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</si>
  <si>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</si>
  <si>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</si>
  <si>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</si>
  <si>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</si>
  <si>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</si>
  <si>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</si>
  <si>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</si>
  <si>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</si>
  <si>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</si>
  <si>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</si>
  <si>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</si>
  <si>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</si>
  <si>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</si>
  <si>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</si>
  <si>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</si>
  <si>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</si>
  <si>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</si>
  <si>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</si>
  <si>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</si>
  <si>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</si>
  <si>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</si>
  <si>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</si>
  <si>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</si>
  <si>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</si>
  <si>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</si>
  <si>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</si>
  <si>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</si>
  <si>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</si>
  <si>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</si>
  <si>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</si>
  <si>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</si>
  <si>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</si>
  <si>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</si>
  <si>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</si>
  <si>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</si>
  <si>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</si>
  <si>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</si>
  <si>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</si>
  <si>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</si>
  <si>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</si>
  <si>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</si>
  <si>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</si>
  <si>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</si>
  <si>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</si>
  <si>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</si>
  <si>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</si>
  <si>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</si>
  <si>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</si>
  <si>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</si>
  <si>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</si>
  <si>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</si>
  <si>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</si>
  <si>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</si>
  <si>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</si>
  <si>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</si>
  <si>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</si>
  <si>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</si>
  <si>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</si>
  <si>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</si>
  <si>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</si>
  <si>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</si>
  <si>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</si>
  <si>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</si>
  <si>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</si>
  <si>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</si>
  <si>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</si>
  <si>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</si>
  <si>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</si>
  <si>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</si>
  <si>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</si>
  <si>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</si>
  <si>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</si>
  <si>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</si>
  <si>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</si>
  <si>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</si>
  <si>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</si>
  <si>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</si>
  <si>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</si>
  <si>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</si>
  <si>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</si>
  <si>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</si>
  <si>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</si>
  <si>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</si>
  <si>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</si>
  <si>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</si>
  <si>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</si>
  <si>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</si>
  <si>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</si>
  <si>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</si>
  <si>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</si>
  <si>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</si>
  <si>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</si>
  <si>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</si>
  <si>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</si>
  <si>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</si>
  <si>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</si>
  <si>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</si>
  <si>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</si>
  <si>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</si>
  <si>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</si>
  <si>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</si>
  <si>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</si>
  <si>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</si>
  <si>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</si>
  <si>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</si>
  <si>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</si>
  <si>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</si>
  <si>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</si>
  <si>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</si>
  <si>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</si>
  <si>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</si>
  <si>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</si>
  <si>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</si>
  <si>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</si>
  <si>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</si>
  <si>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</si>
  <si>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</si>
  <si>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</si>
  <si>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</si>
  <si>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</si>
  <si>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</si>
  <si>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</si>
  <si>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</si>
  <si>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</si>
  <si>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</si>
  <si>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</si>
  <si>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</si>
  <si>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</si>
  <si>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</si>
  <si>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</si>
  <si>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</si>
  <si>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</si>
  <si>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</si>
  <si>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</si>
  <si>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</si>
  <si>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</si>
  <si>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</si>
  <si>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</si>
  <si>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</si>
  <si>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</si>
  <si>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</si>
  <si>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</si>
  <si>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</si>
  <si>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</si>
  <si>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</si>
  <si>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</si>
  <si>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</si>
  <si>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</si>
  <si>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</si>
  <si>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</si>
  <si>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</si>
  <si>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</si>
  <si>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</si>
  <si>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</si>
  <si>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</si>
  <si>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</si>
  <si>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</si>
  <si>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</si>
  <si>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</si>
  <si>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</si>
  <si>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</si>
  <si>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</si>
  <si>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</si>
  <si>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</si>
  <si>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</si>
  <si>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</si>
  <si>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</si>
  <si>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</si>
  <si>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</si>
  <si>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</si>
  <si>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</si>
  <si>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</si>
  <si>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</si>
  <si>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</si>
  <si>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</si>
  <si>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</si>
  <si>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</si>
  <si>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</si>
  <si>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</si>
  <si>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</si>
  <si>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</si>
  <si>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</si>
  <si>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</si>
  <si>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</si>
  <si>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</si>
  <si>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</si>
  <si>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</si>
  <si>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</si>
  <si>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</si>
  <si>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</si>
  <si>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</si>
  <si>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</si>
  <si>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</si>
  <si>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</si>
  <si>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</si>
  <si>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</si>
  <si>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</si>
  <si>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</si>
  <si>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</si>
  <si>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</si>
  <si>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</si>
  <si>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</si>
  <si>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</si>
  <si>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</si>
  <si>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</si>
  <si>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</si>
  <si>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</si>
  <si>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</si>
  <si>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</si>
  <si>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</si>
  <si>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</si>
  <si>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</si>
  <si>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</si>
  <si>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</si>
  <si>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</si>
  <si>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</si>
  <si>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</si>
  <si>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</si>
  <si>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</si>
  <si>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</si>
  <si>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</si>
  <si>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</si>
  <si>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</si>
  <si>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</si>
  <si>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</si>
  <si>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</si>
  <si>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</si>
  <si>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</si>
  <si>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</si>
  <si>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</si>
  <si>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</si>
  <si>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</si>
  <si>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</si>
  <si>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</si>
  <si>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</si>
  <si>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</si>
  <si>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</si>
  <si>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</si>
  <si>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</si>
  <si>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</si>
  <si>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</si>
  <si>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</si>
  <si>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</si>
  <si>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</si>
  <si>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</si>
  <si>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</si>
  <si>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</si>
  <si>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</si>
  <si>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</si>
  <si>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</si>
  <si>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</si>
  <si>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</si>
  <si>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</si>
  <si>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</si>
  <si>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</si>
  <si>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</si>
  <si>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</si>
  <si>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</si>
  <si>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</si>
  <si>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</si>
  <si>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</si>
  <si>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</si>
  <si>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</si>
  <si>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</si>
  <si>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</si>
  <si>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</si>
  <si>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</si>
  <si>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</si>
  <si>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</si>
  <si>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</si>
  <si>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</si>
  <si>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</si>
  <si>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</si>
  <si>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</si>
  <si>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</si>
  <si>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</si>
  <si>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</si>
  <si>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</si>
  <si>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</si>
  <si>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</si>
  <si>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</si>
  <si>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</si>
  <si>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</si>
  <si>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</si>
  <si>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</si>
  <si>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</si>
  <si>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</si>
  <si>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</si>
  <si>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</si>
  <si>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</si>
  <si>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</si>
  <si>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</si>
  <si>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</si>
  <si>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</si>
  <si>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</si>
  <si>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</si>
  <si>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</si>
  <si>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</si>
  <si>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</si>
  <si>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</si>
  <si>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</si>
  <si>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</si>
  <si>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</si>
  <si>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</si>
  <si>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</si>
  <si>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</si>
  <si>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</si>
  <si>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</si>
  <si>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</si>
  <si>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</si>
  <si>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</si>
  <si>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</si>
  <si>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</si>
  <si>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</si>
  <si>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</si>
  <si>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</si>
  <si>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</si>
  <si>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</si>
  <si>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</si>
  <si>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</si>
  <si>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</si>
  <si>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</si>
  <si>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</si>
  <si>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</si>
  <si>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</si>
  <si>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</si>
  <si>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</si>
  <si>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</si>
  <si>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</si>
  <si>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</si>
  <si>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</si>
  <si>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</si>
  <si>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</si>
  <si>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</si>
  <si>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</si>
  <si>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</si>
  <si>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</si>
  <si>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</si>
  <si>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</si>
  <si>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</si>
  <si>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</si>
  <si>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</si>
  <si>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</si>
  <si>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</si>
  <si>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</si>
  <si>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</si>
  <si>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</si>
  <si>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</si>
  <si>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</si>
  <si>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</si>
  <si>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</si>
  <si>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</si>
  <si>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</si>
  <si>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</si>
  <si>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</si>
  <si>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</si>
  <si>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</si>
  <si>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</si>
  <si>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</si>
  <si>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</si>
  <si>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</si>
  <si>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</si>
  <si>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</si>
  <si>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</si>
  <si>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</si>
  <si>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</si>
  <si>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</si>
  <si>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</si>
  <si>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</si>
  <si>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</si>
  <si>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</si>
  <si>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</si>
  <si>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</si>
  <si>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</si>
  <si>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</si>
  <si>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</si>
  <si>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</si>
  <si>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</si>
  <si>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</si>
  <si>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</si>
  <si>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</si>
  <si>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</si>
  <si>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</si>
  <si>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</si>
  <si>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</si>
  <si>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</si>
  <si>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</si>
  <si>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</si>
  <si>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</si>
  <si>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</si>
  <si>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</si>
  <si>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</si>
  <si>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</si>
  <si>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</si>
  <si>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</si>
  <si>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</si>
  <si>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</si>
  <si>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</si>
  <si>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</si>
  <si>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</si>
  <si>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</si>
  <si>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</si>
  <si>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</si>
  <si>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</si>
  <si>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</si>
  <si>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</si>
  <si>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</si>
  <si>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</si>
  <si>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</si>
  <si>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</si>
  <si>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</si>
  <si>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</si>
  <si>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</si>
  <si>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</si>
  <si>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</si>
  <si>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</si>
  <si>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</si>
  <si>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</si>
  <si>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</si>
  <si>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</si>
  <si>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</si>
  <si>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</si>
  <si>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</si>
  <si>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</si>
  <si>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</si>
  <si>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</si>
  <si>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</si>
  <si>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</si>
  <si>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</si>
  <si>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</si>
  <si>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</si>
  <si>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</si>
  <si>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</si>
  <si>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</si>
  <si>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</si>
  <si>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</si>
  <si>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</si>
  <si>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</si>
  <si>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</si>
  <si>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</si>
  <si>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</si>
  <si>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</si>
  <si>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</si>
  <si>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</si>
  <si>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</si>
  <si>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</si>
  <si>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</si>
  <si>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</si>
  <si>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</si>
  <si>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</si>
  <si>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</si>
  <si>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</si>
  <si>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</si>
  <si>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</si>
  <si>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</si>
  <si>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</si>
  <si>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</si>
  <si>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</si>
  <si>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</si>
  <si>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</si>
  <si>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</si>
  <si>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</si>
  <si>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</si>
  <si>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</si>
  <si>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</si>
  <si>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</si>
  <si>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</si>
  <si>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</si>
  <si>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</si>
  <si>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</si>
  <si>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</si>
  <si>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</si>
  <si>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</si>
  <si>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</si>
  <si>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</si>
  <si>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</si>
  <si>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</si>
  <si>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</si>
  <si>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</si>
  <si>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</si>
  <si>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</si>
  <si>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</si>
  <si>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</si>
  <si>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</si>
  <si>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</si>
  <si>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</si>
  <si>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</si>
  <si>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</si>
  <si>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</si>
  <si>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</si>
  <si>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</si>
  <si>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</si>
  <si>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</si>
  <si>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</si>
  <si>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</si>
  <si>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</si>
  <si>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</si>
  <si>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</si>
  <si>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</si>
  <si>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</si>
  <si>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</si>
  <si>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</si>
  <si>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</si>
  <si>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</si>
  <si>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</si>
  <si>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</si>
  <si>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</si>
  <si>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</si>
  <si>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</si>
  <si>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</si>
  <si>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</si>
  <si>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</si>
  <si>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</si>
  <si>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</si>
  <si>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</si>
  <si>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</si>
  <si>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</si>
  <si>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</si>
  <si>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</si>
  <si>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</si>
  <si>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</si>
  <si>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</si>
  <si>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</si>
  <si>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</si>
  <si>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</si>
  <si>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</si>
  <si>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</si>
  <si>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</si>
  <si>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</si>
  <si>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</si>
  <si>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</si>
  <si>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</si>
  <si>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</si>
  <si>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</si>
  <si>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</si>
  <si>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</si>
  <si>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</si>
  <si>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</si>
  <si>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</si>
  <si>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</si>
  <si>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</si>
  <si>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</si>
  <si>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</si>
  <si>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</si>
  <si>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</si>
  <si>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</si>
  <si>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</si>
  <si>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</si>
  <si>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</si>
  <si>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</si>
  <si>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</si>
  <si>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</si>
  <si>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</si>
  <si>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</si>
  <si>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</si>
  <si>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</si>
  <si>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</si>
  <si>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</si>
  <si>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</si>
  <si>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</si>
  <si>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</si>
  <si>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</si>
  <si>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</si>
  <si>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</si>
  <si>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</si>
  <si>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</si>
  <si>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</si>
  <si>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</si>
  <si>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</si>
  <si>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</si>
  <si>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</si>
  <si>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</si>
  <si>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</si>
  <si>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</si>
  <si>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</si>
  <si>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</si>
  <si>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</si>
  <si>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</si>
  <si>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</si>
  <si>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</si>
  <si>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</si>
  <si>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</si>
  <si>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</si>
  <si>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</si>
  <si>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</si>
  <si>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</si>
  <si>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</si>
  <si>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</si>
  <si>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</si>
  <si>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</si>
  <si>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</si>
  <si>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</si>
  <si>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</si>
  <si>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</si>
  <si>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</si>
  <si>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</si>
  <si>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</si>
  <si>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</si>
  <si>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</si>
  <si>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</si>
  <si>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</si>
  <si>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</si>
  <si>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</si>
  <si>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</si>
  <si>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</si>
  <si>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</si>
  <si>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</si>
  <si>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</si>
  <si>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</si>
  <si>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</si>
  <si>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</si>
  <si>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</si>
  <si>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</si>
  <si>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</si>
  <si>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</si>
  <si>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</si>
  <si>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</si>
  <si>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</si>
  <si>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</si>
  <si>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</si>
  <si>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</si>
  <si>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</si>
  <si>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</si>
  <si>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</si>
  <si>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</si>
  <si>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</si>
  <si>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</si>
  <si>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</si>
  <si>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</si>
  <si>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</si>
  <si>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</si>
  <si>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</si>
  <si>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</si>
  <si>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</si>
  <si>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</si>
  <si>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</si>
  <si>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</si>
  <si>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</si>
  <si>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</si>
  <si>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</si>
  <si>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</si>
  <si>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</si>
  <si>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</si>
  <si>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</si>
  <si>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</si>
  <si>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</si>
  <si>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</si>
  <si>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</si>
  <si>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</si>
  <si>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</si>
  <si>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</si>
  <si>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</si>
  <si>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</si>
  <si>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</si>
  <si>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</si>
  <si>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</si>
  <si>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</si>
  <si>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</si>
  <si>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</si>
  <si>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</si>
  <si>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</si>
  <si>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</si>
  <si>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</si>
  <si>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</si>
  <si>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</si>
  <si>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</si>
  <si>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</si>
  <si>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</si>
  <si>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</si>
  <si>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</si>
  <si>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</si>
  <si>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</si>
  <si>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</si>
  <si>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</si>
  <si>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</si>
  <si>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</si>
  <si>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</si>
  <si>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</si>
  <si>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</si>
  <si>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</si>
  <si>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</si>
  <si>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</si>
  <si>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</si>
  <si>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</si>
  <si>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</si>
  <si>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</si>
  <si>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</si>
  <si>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</si>
  <si>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</si>
  <si>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</si>
  <si>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</si>
  <si>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</si>
  <si>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</si>
  <si>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</si>
  <si>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</si>
  <si>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</si>
  <si>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</si>
  <si>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</si>
  <si>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</si>
  <si>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</si>
  <si>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</si>
  <si>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</si>
  <si>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</si>
  <si>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</si>
  <si>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</si>
  <si>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</si>
  <si>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</si>
  <si>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</si>
  <si>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</si>
  <si>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</si>
  <si>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</si>
  <si>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</si>
  <si>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</si>
  <si>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</si>
  <si>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</si>
  <si>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</si>
  <si>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</si>
  <si>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</si>
  <si>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</si>
  <si>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</si>
  <si>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</si>
  <si>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</si>
  <si>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</si>
  <si>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</si>
  <si>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</si>
  <si>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</si>
  <si>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</si>
  <si>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</si>
  <si>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</si>
  <si>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</si>
  <si>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</si>
  <si>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</si>
  <si>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</si>
  <si>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</si>
  <si>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</si>
  <si>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</si>
  <si>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</si>
  <si>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</si>
  <si>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</si>
  <si>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</si>
  <si>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</si>
  <si>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</si>
  <si>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</si>
  <si>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</si>
  <si>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</si>
  <si>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</si>
  <si>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</si>
  <si>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</si>
  <si>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</si>
  <si>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</si>
  <si>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</si>
  <si>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</si>
  <si>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</si>
  <si>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</si>
  <si>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</si>
  <si>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</si>
  <si>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</si>
  <si>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</si>
  <si>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</si>
  <si>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</si>
  <si>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</si>
  <si>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</si>
  <si>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</si>
  <si>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</si>
  <si>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</si>
  <si>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</si>
  <si>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</si>
  <si>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</si>
  <si>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</si>
  <si>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</si>
  <si>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</si>
  <si>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</si>
  <si>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</si>
  <si>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</si>
  <si>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</si>
  <si>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</si>
  <si>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</si>
  <si>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</si>
  <si>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</si>
  <si>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</si>
  <si>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</si>
  <si>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</si>
  <si>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</si>
  <si>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</si>
  <si>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</si>
  <si>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</si>
  <si>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</si>
  <si>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</si>
  <si>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</si>
  <si>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</si>
  <si>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</si>
  <si>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</si>
  <si>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</si>
  <si>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</si>
  <si>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</si>
  <si>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</si>
  <si>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</si>
  <si>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</si>
  <si>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</si>
  <si>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</si>
  <si>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</si>
  <si>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</si>
  <si>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</si>
  <si>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</si>
  <si>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</si>
  <si>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</si>
  <si>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</si>
  <si>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</si>
  <si>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</si>
  <si>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</si>
  <si>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</si>
  <si>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</si>
  <si>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</si>
  <si>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</si>
  <si>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</si>
  <si>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</si>
  <si>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</si>
  <si>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</si>
  <si>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</si>
  <si>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</si>
  <si>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</si>
  <si>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</si>
  <si>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</si>
  <si>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</si>
  <si>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</si>
  <si>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</si>
  <si>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</si>
  <si>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</si>
  <si>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</si>
  <si>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</si>
  <si>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</si>
  <si>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</si>
  <si>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</si>
  <si>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</si>
  <si>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</si>
  <si>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</si>
  <si>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</si>
  <si>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</si>
  <si>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</si>
  <si>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</si>
  <si>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</si>
  <si>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</si>
  <si>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</si>
  <si>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</si>
  <si>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</si>
  <si>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</si>
  <si>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</si>
  <si>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</si>
  <si>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</si>
  <si>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</si>
  <si>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</si>
  <si>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</si>
  <si>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</si>
  <si>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</si>
  <si>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</si>
  <si>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</si>
  <si>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</si>
  <si>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</si>
  <si>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</si>
  <si>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</si>
  <si>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</si>
  <si>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</si>
  <si>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</si>
  <si>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</si>
  <si>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</si>
  <si>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</si>
  <si>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</si>
  <si>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</si>
  <si>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</si>
  <si>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</si>
  <si>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</si>
  <si>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</si>
  <si>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</si>
  <si>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</si>
  <si>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</si>
  <si>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</si>
  <si>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</si>
  <si>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</si>
  <si>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</si>
  <si>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</si>
  <si>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</si>
  <si>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</si>
  <si>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</si>
  <si>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</si>
  <si>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</si>
  <si>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</si>
  <si>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</si>
  <si>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</si>
  <si>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</si>
  <si>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</si>
  <si>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</si>
  <si>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</si>
  <si>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</si>
  <si>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</si>
  <si>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</si>
  <si>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</si>
  <si>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</si>
  <si>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</si>
  <si>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</si>
  <si>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</si>
  <si>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</si>
  <si>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</si>
  <si>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</si>
  <si>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</si>
  <si>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</si>
  <si>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</si>
  <si>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</si>
  <si>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</si>
  <si>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</si>
  <si>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</si>
  <si>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</si>
  <si>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</si>
  <si>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</si>
  <si>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</si>
  <si>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</si>
  <si>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</si>
  <si>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</si>
  <si>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</si>
  <si>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</si>
  <si>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</si>
  <si>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</si>
  <si>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</si>
  <si>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</si>
  <si>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</si>
  <si>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</si>
  <si>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</si>
  <si>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</si>
  <si>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</si>
  <si>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</si>
  <si>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</si>
  <si>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</si>
  <si>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</si>
  <si>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</si>
  <si>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</si>
  <si>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</si>
  <si>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</si>
  <si>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</si>
  <si>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</si>
  <si>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</si>
  <si>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</si>
  <si>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</si>
  <si>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</si>
  <si>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</si>
  <si>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</si>
  <si>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</si>
  <si>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</si>
  <si>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</si>
  <si>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</si>
  <si>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</si>
  <si>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</si>
  <si>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</si>
  <si>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</si>
  <si>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</si>
  <si>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</si>
  <si>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</si>
  <si>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</si>
  <si>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</si>
  <si>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</si>
  <si>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</si>
  <si>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</si>
  <si>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</si>
  <si>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</si>
  <si>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</si>
  <si>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</si>
  <si>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</si>
  <si>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</si>
  <si>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</si>
  <si>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</si>
  <si>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</si>
  <si>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</si>
  <si>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</si>
  <si>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</si>
  <si>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</si>
  <si>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</si>
  <si>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</si>
  <si>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</si>
  <si>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</si>
  <si>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</si>
  <si>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</si>
  <si>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</si>
  <si>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</si>
  <si>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</si>
  <si>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</si>
  <si>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</si>
  <si>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</si>
  <si>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</si>
  <si>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</si>
  <si>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</si>
  <si>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</si>
  <si>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</si>
  <si>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</si>
  <si>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</si>
  <si>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</si>
  <si>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</si>
  <si>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</si>
  <si>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</si>
  <si>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</si>
  <si>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</si>
  <si>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</si>
  <si>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</si>
  <si>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</si>
  <si>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</si>
  <si>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</si>
  <si>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</si>
  <si>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</si>
  <si>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</si>
  <si>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</si>
  <si>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</si>
  <si>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</si>
  <si>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</si>
  <si>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</si>
  <si>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</si>
  <si>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</si>
  <si>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</si>
  <si>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</si>
  <si>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</si>
  <si>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</si>
  <si>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</si>
  <si>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</si>
  <si>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</si>
  <si>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</si>
  <si>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</si>
  <si>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</si>
  <si>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</si>
  <si>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</si>
  <si>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</si>
  <si>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</si>
  <si>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</si>
  <si>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</si>
  <si>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</si>
  <si>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</si>
  <si>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</si>
  <si>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</si>
  <si>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</si>
  <si>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</si>
  <si>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</si>
  <si>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</si>
  <si>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</si>
  <si>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</si>
  <si>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</si>
  <si>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</si>
  <si>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</si>
  <si>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</si>
  <si>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</si>
  <si>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</si>
  <si>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</si>
  <si>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</si>
  <si>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</si>
  <si>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</si>
  <si>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</si>
  <si>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</si>
  <si>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</si>
  <si>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</si>
  <si>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</si>
  <si>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</si>
  <si>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</si>
  <si>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</si>
  <si>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</si>
  <si>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</si>
  <si>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</si>
  <si>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</si>
  <si>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</si>
  <si>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</si>
  <si>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</si>
  <si>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</si>
  <si>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</si>
  <si>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</si>
  <si>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</si>
  <si>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</si>
  <si>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</si>
  <si>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</si>
  <si>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</si>
  <si>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</si>
  <si>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</si>
  <si>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</si>
  <si>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</si>
  <si>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</si>
  <si>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</si>
  <si>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</si>
  <si>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</si>
  <si>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</si>
  <si>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</si>
  <si>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</si>
  <si>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</si>
  <si>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</si>
  <si>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</si>
  <si>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</si>
  <si>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</si>
  <si>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</si>
  <si>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</si>
  <si>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</si>
  <si>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</si>
  <si>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</si>
  <si>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</si>
  <si>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</si>
  <si>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</si>
  <si>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</si>
  <si>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</si>
  <si>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</si>
  <si>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</si>
  <si>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</si>
  <si>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</si>
  <si>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</si>
  <si>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</si>
  <si>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</si>
  <si>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</si>
  <si>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</si>
  <si>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</si>
  <si>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</si>
  <si>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</si>
  <si>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</si>
  <si>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</si>
  <si>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</si>
  <si>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</si>
  <si>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</si>
  <si>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</si>
  <si>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</si>
  <si>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</si>
  <si>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</si>
  <si>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</si>
  <si>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</si>
  <si>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</si>
  <si>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</si>
  <si>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</si>
  <si>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</si>
  <si>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</si>
  <si>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</si>
  <si>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</si>
  <si>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</si>
  <si>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</si>
  <si>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</si>
  <si>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</si>
  <si>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</si>
  <si>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</si>
  <si>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</si>
  <si>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</si>
  <si>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</si>
  <si>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</si>
  <si>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</si>
  <si>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</si>
  <si>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</si>
  <si>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</si>
  <si>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</si>
  <si>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</si>
  <si>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</si>
  <si>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</si>
  <si>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</si>
  <si>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</si>
  <si>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</si>
  <si>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</si>
  <si>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</si>
  <si>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</si>
  <si>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</si>
  <si>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</si>
  <si>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</si>
  <si>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</si>
  <si>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</si>
  <si>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</si>
  <si>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</si>
  <si>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</si>
  <si>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</si>
  <si>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</si>
  <si>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</si>
  <si>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</si>
  <si>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</si>
  <si>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</si>
  <si>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</si>
  <si>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</si>
  <si>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</si>
  <si>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</si>
  <si>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</si>
  <si>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</si>
  <si>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</si>
  <si>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</si>
  <si>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</si>
  <si>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</si>
  <si>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</si>
  <si>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</si>
  <si>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</si>
  <si>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</si>
  <si>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</si>
  <si>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</si>
  <si>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</si>
  <si>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</si>
  <si>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</si>
  <si>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</si>
  <si>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</si>
  <si>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</si>
  <si>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</si>
  <si>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</si>
  <si>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</si>
  <si>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</si>
  <si>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</si>
  <si>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</si>
  <si>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</si>
  <si>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</si>
  <si>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</si>
  <si>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</si>
  <si>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</si>
  <si>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</si>
  <si>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</si>
  <si>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</si>
  <si>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</si>
  <si>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</si>
  <si>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</si>
  <si>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</si>
  <si>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</si>
  <si>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</si>
  <si>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</si>
  <si>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</si>
  <si>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</si>
  <si>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</si>
  <si>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</si>
  <si>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</si>
  <si>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</si>
  <si>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</si>
  <si>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</si>
  <si>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</si>
  <si>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</si>
  <si>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</si>
  <si>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</si>
  <si>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</si>
  <si>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</si>
  <si>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</si>
  <si>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</si>
  <si>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</si>
  <si>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</si>
  <si>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</si>
  <si>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</si>
  <si>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</si>
  <si>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</si>
  <si>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</si>
  <si>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</si>
  <si>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</si>
  <si>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</si>
  <si>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</si>
  <si>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</si>
  <si>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</si>
  <si>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</si>
  <si>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</si>
  <si>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</si>
  <si>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</si>
  <si>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</si>
  <si>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</si>
  <si>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</si>
  <si>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</si>
  <si>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</si>
  <si>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</si>
  <si>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</si>
  <si>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</si>
  <si>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</si>
  <si>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</si>
  <si>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</si>
  <si>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</si>
  <si>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</si>
  <si>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</si>
  <si>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</si>
  <si>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</si>
  <si>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</si>
  <si>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</si>
  <si>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</si>
  <si>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</si>
  <si>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</si>
  <si>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</si>
  <si>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</si>
  <si>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</si>
  <si>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</si>
  <si>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</si>
  <si>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</si>
  <si>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</si>
  <si>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</si>
  <si>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</si>
  <si>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</si>
  <si>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</si>
  <si>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</si>
  <si>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</si>
  <si>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</si>
  <si>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</si>
  <si>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</si>
  <si>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</si>
  <si>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</si>
  <si>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</si>
  <si>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</si>
  <si>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</si>
  <si>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</si>
  <si>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</si>
  <si>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</si>
  <si>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</si>
  <si>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</si>
  <si>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</si>
  <si>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</si>
  <si>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</si>
  <si>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</si>
  <si>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</si>
  <si>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</si>
  <si>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</si>
  <si>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</si>
  <si>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</si>
  <si>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</si>
  <si>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</si>
  <si>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</si>
  <si>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</si>
  <si>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</si>
  <si>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</si>
  <si>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</si>
  <si>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</si>
  <si>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</si>
  <si>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</si>
  <si>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</si>
  <si>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</si>
  <si>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</si>
  <si>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</si>
  <si>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</si>
  <si>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</si>
  <si>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</si>
  <si>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</si>
  <si>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</si>
  <si>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</si>
  <si>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</si>
  <si>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</si>
  <si>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</si>
  <si>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</si>
  <si>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</si>
  <si>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</si>
  <si>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</si>
  <si>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</si>
  <si>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</si>
  <si>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</si>
  <si>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</si>
  <si>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</si>
  <si>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</si>
  <si>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</si>
  <si>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</si>
  <si>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</si>
  <si>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</si>
  <si>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</si>
  <si>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</si>
  <si>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</si>
  <si>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</si>
  <si>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</si>
  <si>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</si>
  <si>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</si>
  <si>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</si>
  <si>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</si>
  <si>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</si>
  <si>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</si>
  <si>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</si>
  <si>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</si>
  <si>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</si>
  <si>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</si>
  <si>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</si>
  <si>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</si>
  <si>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</si>
  <si>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</si>
  <si>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</si>
  <si>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</si>
  <si>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</si>
  <si>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</si>
  <si>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</si>
  <si>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</si>
  <si>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</si>
  <si>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</si>
  <si>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</si>
  <si>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</si>
  <si>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</si>
  <si>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</si>
  <si>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</si>
  <si>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</si>
  <si>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</si>
  <si>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</si>
  <si>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</si>
  <si>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</si>
  <si>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</si>
  <si>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</si>
  <si>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</si>
  <si>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</si>
  <si>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</si>
  <si>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</si>
  <si>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</si>
  <si>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</si>
  <si>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</si>
  <si>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</si>
  <si>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</si>
  <si>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</si>
  <si>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</si>
  <si>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</si>
  <si>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</si>
  <si>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</si>
  <si>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</si>
  <si>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</si>
  <si>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</si>
  <si>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</si>
  <si>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</si>
  <si>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</si>
  <si>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</si>
  <si>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</si>
  <si>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</si>
  <si>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</si>
  <si>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</si>
  <si>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</si>
  <si>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</si>
  <si>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</si>
  <si>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</si>
  <si>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</si>
  <si>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</si>
  <si>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</si>
  <si>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</si>
  <si>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</si>
  <si>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</si>
  <si>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</si>
  <si>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</si>
  <si>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</si>
  <si>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</si>
  <si>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</si>
  <si>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</si>
  <si>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</si>
  <si>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</si>
  <si>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</si>
  <si>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</si>
  <si>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</si>
  <si>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</si>
  <si>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</si>
  <si>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</si>
  <si>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</si>
  <si>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</si>
  <si>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</si>
  <si>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</si>
  <si>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</si>
  <si>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</si>
  <si>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</si>
  <si>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</si>
  <si>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</si>
  <si>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</si>
  <si>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</si>
  <si>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</si>
  <si>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</si>
  <si>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</si>
  <si>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</si>
  <si>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</si>
  <si>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</si>
  <si>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</si>
  <si>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</si>
  <si>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</si>
  <si>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</si>
  <si>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</si>
  <si>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</si>
  <si>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</si>
  <si>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</si>
  <si>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</si>
  <si>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</si>
  <si>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</si>
  <si>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</si>
  <si>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</si>
  <si>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</si>
  <si>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</si>
  <si>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</si>
  <si>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</si>
  <si>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</si>
  <si>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</si>
  <si>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</si>
  <si>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</si>
  <si>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</si>
  <si>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</si>
  <si>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</si>
  <si>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</si>
  <si>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</si>
  <si>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</si>
  <si>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</si>
  <si>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</si>
  <si>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</si>
  <si>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</si>
  <si>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</si>
  <si>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</si>
  <si>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</si>
  <si>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</si>
  <si>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</si>
  <si>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</si>
  <si>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</si>
  <si>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</si>
  <si>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</si>
  <si>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</si>
  <si>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</si>
  <si>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</si>
  <si>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</si>
  <si>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</si>
  <si>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</si>
  <si>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</si>
  <si>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</si>
  <si>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</si>
  <si>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</si>
  <si>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</si>
  <si>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</si>
  <si>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</si>
  <si>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</si>
  <si>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</si>
  <si>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</si>
  <si>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</si>
  <si>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</si>
  <si>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</si>
  <si>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</si>
  <si>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</si>
  <si>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</si>
  <si>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</si>
  <si>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</si>
  <si>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</si>
  <si>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</si>
  <si>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</si>
  <si>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</si>
  <si>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</si>
  <si>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</si>
  <si>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</si>
  <si>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</si>
  <si>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</si>
  <si>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</si>
  <si>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</si>
  <si>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</si>
  <si>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</si>
  <si>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</si>
  <si>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</si>
  <si>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</si>
  <si>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</si>
  <si>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</si>
  <si>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</si>
  <si>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</si>
  <si>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</si>
  <si>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</si>
  <si>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</si>
  <si>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</si>
  <si>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</si>
  <si>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</si>
  <si>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</si>
  <si>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</si>
  <si>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</si>
  <si>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</si>
  <si>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</si>
  <si>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</si>
  <si>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</si>
  <si>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</si>
  <si>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</si>
  <si>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</si>
  <si>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</si>
  <si>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</si>
  <si>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</si>
  <si>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</si>
  <si>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</si>
  <si>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</si>
  <si>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</si>
  <si>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</si>
  <si>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</si>
  <si>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</si>
  <si>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</si>
  <si>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</si>
  <si>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</si>
  <si>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</si>
  <si>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</si>
  <si>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</si>
  <si>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</si>
  <si>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</si>
  <si>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</si>
  <si>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</si>
  <si>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</si>
  <si>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</si>
  <si>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</si>
  <si>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</si>
  <si>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</si>
  <si>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</si>
  <si>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</si>
  <si>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</si>
  <si>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</si>
  <si>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</si>
  <si>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</si>
  <si>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</si>
  <si>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</si>
  <si>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</si>
  <si>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</si>
  <si>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</si>
  <si>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</si>
  <si>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</si>
  <si>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</si>
  <si>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</si>
  <si>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</si>
  <si>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</si>
  <si>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</si>
  <si>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</si>
  <si>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</si>
  <si>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</si>
  <si>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</si>
  <si>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</si>
  <si>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</si>
  <si>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</si>
  <si>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</si>
  <si>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</si>
  <si>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</si>
  <si>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</si>
  <si>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</si>
  <si>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</si>
  <si>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</si>
  <si>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</si>
  <si>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</si>
  <si>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</si>
  <si>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</si>
  <si>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</si>
  <si>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</si>
  <si>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</si>
  <si>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</si>
  <si>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</si>
  <si>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</si>
  <si>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</si>
  <si>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</si>
  <si>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</si>
  <si>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</si>
  <si>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</si>
  <si>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</si>
  <si>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</si>
  <si>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</si>
  <si>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</si>
  <si>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</si>
  <si>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</si>
  <si>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</si>
  <si>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</si>
  <si>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</si>
  <si>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</si>
  <si>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</si>
  <si>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</si>
  <si>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</si>
  <si>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</si>
  <si>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</si>
  <si>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</si>
  <si>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</si>
  <si>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</si>
  <si>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</si>
  <si>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</si>
  <si>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</si>
  <si>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</si>
  <si>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</si>
  <si>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</si>
  <si>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</si>
  <si>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</si>
  <si>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</si>
  <si>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</si>
  <si>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</si>
  <si>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</si>
  <si>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</si>
  <si>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</si>
  <si>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</si>
  <si>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</si>
  <si>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</si>
  <si>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</si>
  <si>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</si>
  <si>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</si>
  <si>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</si>
  <si>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</si>
  <si>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</si>
  <si>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</si>
  <si>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</si>
  <si>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</si>
  <si>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</si>
  <si>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</si>
  <si>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</si>
  <si>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</si>
  <si>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</si>
  <si>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</si>
  <si>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</si>
  <si>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</si>
  <si>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</si>
  <si>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</si>
  <si>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</si>
  <si>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</si>
  <si>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</si>
  <si>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</si>
  <si>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</si>
  <si>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</si>
  <si>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</si>
  <si>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</si>
  <si>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</si>
  <si>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</si>
  <si>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</si>
  <si>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</si>
  <si>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</si>
  <si>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</si>
  <si>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</si>
  <si>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</si>
  <si>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</si>
  <si>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</si>
  <si>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</si>
  <si>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</si>
  <si>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</si>
  <si>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</si>
  <si>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</si>
  <si>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</si>
  <si>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</si>
  <si>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</si>
  <si>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</si>
  <si>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</si>
  <si>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</si>
  <si>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</si>
  <si>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</si>
  <si>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</si>
  <si>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</si>
  <si>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</si>
  <si>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</si>
  <si>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</si>
  <si>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</si>
  <si>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</si>
  <si>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</si>
  <si>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</si>
  <si>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</si>
  <si>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</si>
  <si>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</si>
  <si>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</si>
  <si>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</si>
  <si>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</si>
  <si>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</si>
  <si>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</si>
  <si>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</si>
  <si>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</si>
  <si>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</si>
  <si>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</si>
  <si>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</si>
  <si>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</si>
  <si>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</si>
  <si>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</si>
  <si>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</si>
  <si>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</si>
  <si>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</si>
  <si>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</si>
  <si>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</si>
  <si>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</si>
  <si>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</si>
  <si>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</si>
  <si>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</si>
  <si>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</si>
  <si>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</si>
  <si>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</si>
  <si>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</si>
  <si>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</si>
  <si>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</si>
  <si>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</si>
  <si>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</si>
  <si>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</si>
  <si>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</si>
  <si>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</si>
  <si>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</si>
  <si>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</si>
  <si>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</si>
  <si>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</si>
  <si>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</si>
  <si>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</si>
  <si>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</si>
  <si>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</si>
  <si>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</si>
  <si>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</si>
  <si>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</si>
  <si>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</si>
  <si>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</si>
  <si>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</si>
  <si>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</si>
  <si>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</si>
  <si>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</si>
  <si>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</si>
  <si>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</si>
  <si>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</si>
  <si>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</si>
  <si>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</si>
  <si>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</si>
  <si>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</si>
  <si>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</si>
  <si>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</si>
  <si>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</si>
  <si>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</si>
  <si>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</si>
  <si>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</si>
  <si>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</si>
  <si>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</si>
  <si>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</si>
  <si>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</si>
  <si>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</si>
  <si>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</si>
  <si>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</si>
  <si>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</si>
  <si>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</si>
  <si>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</si>
  <si>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</si>
  <si>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</si>
  <si>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</si>
  <si>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</si>
  <si>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</si>
  <si>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</si>
  <si>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</si>
  <si>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</si>
  <si>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</si>
  <si>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</si>
  <si>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</si>
  <si>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</si>
  <si>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</si>
  <si>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</si>
  <si>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</si>
  <si>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</si>
  <si>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</si>
  <si>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</si>
  <si>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</si>
  <si>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</si>
  <si>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</si>
  <si>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</si>
  <si>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</si>
  <si>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</si>
  <si>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</si>
  <si>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</si>
  <si>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</si>
  <si>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</si>
  <si>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</si>
  <si>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</si>
  <si>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</si>
  <si>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</si>
  <si>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</si>
  <si>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</si>
  <si>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</si>
  <si>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</si>
  <si>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</si>
  <si>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</si>
  <si>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</si>
  <si>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</si>
  <si>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</si>
  <si>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</si>
  <si>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</si>
  <si>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</si>
  <si>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</si>
  <si>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</si>
  <si>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</si>
  <si>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</si>
  <si>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</si>
  <si>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</si>
  <si>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</si>
  <si>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</si>
  <si>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</si>
  <si>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</si>
  <si>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</si>
  <si>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</si>
  <si>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</si>
  <si>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</si>
  <si>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</si>
  <si>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</si>
  <si>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</si>
  <si>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</si>
  <si>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</si>
  <si>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</si>
  <si>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</si>
  <si>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</si>
  <si>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</si>
  <si>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</si>
  <si>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</si>
  <si>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</si>
  <si>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</si>
  <si>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</si>
  <si>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</si>
  <si>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</si>
  <si>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</si>
  <si>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</si>
  <si>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</si>
  <si>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</si>
  <si>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</si>
  <si>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</si>
  <si>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</si>
  <si>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</si>
  <si>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</si>
  <si>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</si>
  <si>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</si>
  <si>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</si>
  <si>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</si>
  <si>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</si>
  <si>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</si>
  <si>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</si>
  <si>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</si>
  <si>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</si>
  <si>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</si>
  <si>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</si>
  <si>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</si>
  <si>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</si>
  <si>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</si>
  <si>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</si>
  <si>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</si>
  <si>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</si>
  <si>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</si>
  <si>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</si>
  <si>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</si>
  <si>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</si>
  <si>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</si>
  <si>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</si>
  <si>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</si>
  <si>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</si>
  <si>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</si>
  <si>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</si>
  <si>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</si>
  <si>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</si>
  <si>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</si>
  <si>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</si>
  <si>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</si>
  <si>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</si>
  <si>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</si>
  <si>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</si>
  <si>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</si>
  <si>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</si>
  <si>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</si>
  <si>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</si>
  <si>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</si>
  <si>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</si>
  <si>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</si>
  <si>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</si>
  <si>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</si>
  <si>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</si>
  <si>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</si>
  <si>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</si>
  <si>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</si>
  <si>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</si>
  <si>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</si>
  <si>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</si>
  <si>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</si>
  <si>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</si>
  <si>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</si>
  <si>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</si>
  <si>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</si>
  <si>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</si>
  <si>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</si>
  <si>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</si>
  <si>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</si>
  <si>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</si>
  <si>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</si>
  <si>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</si>
  <si>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</si>
  <si>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</si>
  <si>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</si>
  <si>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</si>
  <si>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</si>
  <si>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</si>
  <si>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</si>
  <si>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</si>
  <si>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</si>
  <si>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</si>
  <si>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</si>
  <si>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</si>
  <si>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</si>
  <si>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</si>
  <si>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</si>
  <si>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</si>
  <si>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</si>
  <si>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</si>
  <si>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</si>
  <si>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</si>
  <si>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</si>
  <si>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</si>
  <si>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</si>
  <si>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</si>
  <si>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</si>
  <si>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</si>
  <si>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</si>
  <si>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</si>
  <si>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</si>
  <si>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</si>
  <si>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</si>
  <si>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</si>
  <si>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</si>
  <si>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</si>
  <si>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</si>
  <si>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</si>
  <si>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</si>
  <si>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</si>
  <si>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</si>
  <si>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</si>
  <si>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</si>
  <si>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</si>
  <si>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</si>
  <si>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</si>
  <si>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</si>
  <si>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</si>
  <si>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</si>
  <si>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</si>
  <si>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</si>
  <si>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</si>
  <si>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</si>
  <si>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</si>
  <si>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</si>
  <si>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</si>
  <si>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</si>
  <si>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</si>
  <si>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</si>
  <si>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</si>
  <si>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</si>
  <si>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</si>
  <si>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</si>
  <si>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</si>
  <si>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</si>
  <si>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</si>
  <si>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</si>
  <si>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</si>
  <si>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</si>
  <si>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</si>
  <si>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</si>
  <si>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</si>
  <si>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</si>
  <si>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</si>
  <si>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</si>
  <si>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</si>
  <si>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</si>
  <si>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</si>
  <si>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</si>
  <si>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</si>
  <si>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</si>
  <si>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</si>
  <si>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</si>
  <si>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</si>
  <si>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</si>
  <si>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</si>
  <si>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</si>
  <si>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</si>
  <si>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</si>
  <si>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</si>
  <si>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</si>
  <si>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</si>
  <si>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</si>
  <si>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</si>
  <si>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</si>
  <si>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</si>
  <si>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</si>
  <si>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</si>
  <si>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</si>
  <si>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</si>
  <si>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</si>
  <si>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</si>
  <si>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</si>
  <si>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</si>
  <si>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</si>
  <si>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</si>
  <si>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</si>
  <si>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</si>
  <si>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</si>
  <si>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</si>
  <si>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</si>
  <si>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</si>
  <si>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</si>
  <si>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</si>
  <si>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</si>
  <si>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</si>
  <si>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</si>
  <si>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</si>
  <si>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</si>
  <si>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</si>
  <si>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</si>
  <si>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</si>
  <si>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</si>
  <si>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</si>
  <si>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</si>
  <si>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</si>
  <si>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</si>
  <si>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</si>
  <si>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</si>
  <si>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</si>
  <si>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</si>
  <si>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</si>
  <si>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</si>
  <si>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</si>
  <si>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</si>
  <si>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</si>
  <si>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</si>
  <si>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</si>
  <si>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</si>
  <si>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</si>
  <si>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</si>
  <si>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</si>
  <si>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</si>
  <si>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</si>
  <si>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</si>
  <si>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</si>
  <si>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</si>
  <si>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</si>
  <si>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</si>
  <si>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</si>
  <si>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</si>
  <si>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</si>
  <si>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</si>
  <si>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</si>
  <si>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</si>
  <si>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</si>
  <si>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</si>
  <si>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</si>
  <si>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</si>
  <si>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</si>
  <si>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</si>
  <si>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</si>
  <si>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</si>
  <si>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</si>
  <si>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</si>
  <si>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</si>
  <si>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</si>
  <si>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</si>
  <si>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</si>
  <si>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</si>
  <si>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</si>
  <si>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</si>
  <si>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</si>
  <si>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</si>
  <si>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</si>
  <si>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</si>
  <si>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</si>
  <si>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</si>
  <si>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</si>
  <si>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</si>
  <si>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</si>
  <si>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</si>
  <si>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</si>
  <si>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</si>
  <si>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</si>
  <si>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</si>
  <si>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</si>
  <si>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</si>
  <si>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</si>
  <si>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</si>
  <si>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</si>
  <si>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</si>
  <si>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</si>
  <si>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</si>
  <si>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</si>
  <si>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</si>
  <si>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</si>
  <si>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</si>
  <si>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</si>
  <si>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</si>
  <si>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</si>
  <si>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</si>
  <si>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</si>
  <si>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</si>
  <si>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</si>
  <si>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</si>
  <si>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</si>
  <si>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</si>
  <si>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</si>
  <si>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</si>
  <si>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</si>
  <si>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</si>
  <si>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</si>
  <si>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</si>
  <si>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</si>
  <si>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</si>
  <si>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</si>
  <si>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</si>
  <si>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</si>
  <si>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</si>
  <si>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</si>
  <si>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</si>
  <si>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</si>
  <si>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</si>
  <si>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</si>
  <si>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</si>
  <si>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</si>
  <si>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</si>
  <si>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</si>
  <si>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</si>
  <si>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</si>
  <si>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</si>
  <si>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</si>
  <si>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</si>
  <si>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</si>
  <si>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</si>
  <si>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</si>
  <si>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</si>
  <si>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</si>
  <si>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</si>
  <si>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</si>
  <si>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</si>
  <si>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</si>
  <si>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</si>
  <si>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</si>
  <si>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</si>
  <si>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</si>
  <si>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</si>
  <si>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</si>
  <si>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</si>
  <si>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</si>
  <si>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</si>
  <si>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</si>
  <si>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</si>
  <si>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</si>
  <si>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</si>
  <si>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</si>
  <si>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</si>
  <si>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</si>
  <si>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</si>
  <si>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</si>
  <si>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</si>
  <si>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</si>
  <si>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</si>
  <si>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</si>
  <si>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</si>
  <si>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</si>
  <si>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</si>
  <si>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</si>
  <si>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</si>
  <si>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</si>
  <si>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</si>
  <si>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</si>
  <si>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</si>
  <si>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</si>
  <si>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</si>
  <si>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</si>
  <si>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</si>
  <si>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</si>
  <si>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</si>
  <si>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</si>
  <si>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</si>
  <si>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</si>
  <si>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</si>
  <si>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</si>
  <si>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</si>
  <si>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</si>
  <si>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</si>
  <si>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</si>
  <si>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</si>
  <si>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</si>
  <si>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</si>
  <si>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</si>
  <si>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</si>
  <si>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</si>
  <si>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</si>
  <si>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</si>
  <si>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</si>
  <si>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</si>
  <si>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</si>
  <si>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</si>
  <si>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</si>
  <si>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</si>
  <si>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</si>
  <si>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</si>
  <si>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</si>
  <si>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</si>
  <si>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</si>
  <si>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</si>
  <si>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</si>
  <si>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</si>
  <si>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</si>
  <si>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</si>
  <si>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</si>
  <si>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</si>
  <si>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</si>
  <si>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</si>
  <si>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</si>
  <si>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</si>
  <si>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</si>
  <si>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</si>
  <si>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</si>
  <si>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</si>
  <si>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</si>
  <si>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</si>
  <si>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</si>
  <si>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</si>
  <si>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</si>
  <si>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</si>
  <si>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</si>
  <si>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</si>
  <si>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</si>
  <si>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</si>
  <si>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</si>
  <si>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</si>
  <si>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</si>
  <si>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</si>
  <si>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</si>
  <si>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</si>
  <si>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</si>
  <si>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</si>
  <si>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</si>
  <si>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</si>
  <si>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</si>
  <si>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</si>
  <si>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</si>
  <si>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</si>
  <si>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</si>
  <si>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</si>
  <si>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</si>
  <si>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</si>
  <si>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</si>
  <si>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</si>
  <si>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</si>
  <si>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</si>
  <si>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</si>
  <si>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</si>
  <si>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</si>
  <si>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</si>
  <si>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</si>
  <si>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</si>
  <si>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</si>
  <si>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</si>
  <si>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</si>
  <si>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</si>
  <si>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</si>
  <si>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</si>
  <si>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</si>
  <si>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</si>
  <si>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</si>
  <si>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</si>
  <si>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</si>
  <si>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</si>
  <si>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</si>
  <si>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</si>
  <si>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</si>
  <si>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</si>
  <si>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</si>
  <si>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</si>
  <si>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</si>
  <si>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</si>
  <si>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</si>
  <si>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</si>
  <si>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</si>
  <si>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</si>
  <si>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</si>
  <si>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</si>
  <si>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</si>
  <si>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</si>
  <si>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</si>
  <si>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</si>
  <si>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</si>
  <si>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</si>
  <si>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</si>
  <si>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</si>
  <si>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</si>
  <si>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</si>
  <si>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</si>
  <si>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</si>
  <si>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</si>
  <si>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</si>
  <si>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</si>
  <si>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</si>
  <si>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</si>
  <si>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</si>
  <si>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</si>
  <si>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</si>
  <si>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</si>
  <si>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</si>
  <si>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</si>
  <si>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</si>
  <si>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</si>
  <si>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</si>
  <si>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</si>
  <si>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</si>
  <si>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</si>
  <si>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</si>
  <si>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</si>
  <si>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</si>
  <si>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</si>
  <si>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</si>
  <si>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</si>
  <si>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</si>
  <si>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</si>
  <si>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</si>
  <si>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</si>
  <si>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</si>
  <si>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</si>
  <si>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</si>
  <si>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</si>
  <si>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</si>
  <si>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</si>
  <si>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</si>
  <si>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</si>
  <si>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</si>
  <si>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</si>
  <si>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</si>
  <si>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</si>
  <si>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</si>
  <si>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</si>
  <si>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</si>
  <si>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</si>
  <si>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</si>
  <si>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</si>
  <si>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</si>
  <si>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</si>
  <si>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</si>
  <si>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</si>
  <si>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</si>
  <si>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</si>
  <si>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</si>
  <si>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</si>
  <si>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</si>
  <si>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</si>
  <si>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</si>
  <si>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</si>
  <si>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</si>
  <si>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</si>
  <si>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</si>
  <si>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</si>
  <si>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</si>
  <si>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</si>
  <si>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</si>
  <si>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</si>
  <si>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</si>
  <si>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</si>
  <si>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</si>
  <si>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</si>
  <si>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</si>
  <si>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</si>
  <si>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</si>
  <si>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</si>
  <si>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</si>
  <si>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</si>
  <si>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</si>
  <si>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</si>
  <si>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</si>
  <si>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</si>
  <si>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</si>
  <si>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</si>
  <si>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</si>
  <si>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</si>
  <si>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</si>
  <si>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</si>
  <si>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</si>
  <si>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</si>
  <si>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</si>
  <si>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</si>
  <si>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</si>
  <si>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</si>
  <si>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</si>
  <si>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</si>
  <si>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</si>
  <si>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</si>
  <si>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</si>
  <si>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</si>
  <si>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</si>
  <si>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</si>
  <si>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</si>
  <si>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</si>
  <si>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</si>
  <si>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</si>
  <si>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</si>
  <si>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</si>
  <si>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</si>
  <si>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</si>
  <si>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</si>
  <si>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</si>
  <si>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</si>
  <si>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</si>
  <si>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</si>
  <si>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</si>
  <si>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</si>
  <si>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</si>
  <si>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</si>
  <si>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</si>
  <si>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</si>
  <si>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</si>
  <si>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</si>
  <si>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</si>
  <si>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</si>
  <si>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</si>
  <si>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</si>
  <si>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</si>
  <si>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</si>
  <si>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</si>
  <si>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</si>
  <si>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</si>
  <si>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</si>
  <si>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</si>
  <si>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</si>
  <si>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</si>
  <si>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</si>
  <si>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</si>
  <si>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</si>
  <si>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</si>
  <si>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</si>
  <si>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</si>
  <si>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</si>
  <si>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</si>
  <si>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</si>
  <si>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</si>
  <si>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</si>
  <si>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</si>
  <si>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</si>
  <si>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</si>
  <si>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</si>
  <si>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</si>
  <si>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</si>
  <si>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</si>
  <si>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</si>
  <si>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</si>
  <si>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</si>
  <si>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</si>
  <si>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</si>
  <si>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</si>
  <si>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</si>
  <si>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</si>
  <si>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</si>
  <si>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</si>
  <si>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</si>
  <si>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</si>
  <si>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</si>
  <si>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</si>
  <si>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</si>
  <si>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</si>
  <si>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</si>
  <si>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</si>
  <si>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</si>
  <si>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</si>
  <si>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</si>
  <si>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</si>
  <si>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</si>
  <si>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</si>
  <si>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</si>
  <si>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</si>
  <si>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</si>
  <si>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</si>
  <si>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</si>
  <si>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</si>
  <si>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</si>
  <si>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</si>
  <si>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</si>
  <si>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</si>
  <si>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</si>
  <si>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</si>
  <si>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</si>
  <si>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</si>
  <si>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</si>
  <si>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</si>
  <si>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</si>
  <si>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</si>
  <si>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</si>
  <si>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</si>
  <si>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</si>
  <si>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</si>
  <si>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</si>
  <si>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</si>
  <si>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</si>
  <si>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</si>
  <si>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</si>
  <si>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</si>
  <si>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</si>
  <si>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</si>
  <si>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</si>
  <si>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</si>
  <si>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</si>
  <si>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</si>
  <si>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</si>
  <si>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</si>
  <si>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</si>
  <si>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</si>
  <si>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</si>
  <si>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</si>
  <si>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</si>
  <si>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</si>
  <si>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</si>
  <si>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</si>
  <si>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</si>
  <si>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</si>
  <si>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</si>
  <si>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</si>
  <si>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</si>
  <si>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</si>
  <si>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</si>
  <si>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</si>
  <si>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</si>
  <si>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</si>
  <si>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</si>
  <si>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</si>
  <si>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</si>
  <si>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</si>
  <si>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</si>
  <si>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</si>
  <si>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</si>
  <si>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</si>
  <si>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</si>
  <si>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</si>
  <si>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</si>
  <si>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</si>
  <si>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</si>
  <si>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</si>
  <si>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</si>
  <si>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</si>
  <si>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</si>
  <si>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</si>
  <si>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</si>
  <si>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</si>
  <si>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</si>
  <si>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</si>
  <si>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</si>
  <si>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</si>
  <si>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</si>
  <si>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</si>
  <si>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</si>
  <si>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</si>
  <si>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</si>
  <si>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</si>
  <si>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</si>
  <si>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</si>
  <si>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</si>
  <si>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</si>
  <si>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</si>
  <si>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</si>
  <si>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</si>
  <si>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</si>
  <si>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</si>
  <si>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</si>
  <si>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</si>
  <si>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</si>
  <si>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</si>
  <si>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</si>
  <si>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</si>
  <si>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</si>
  <si>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</si>
  <si>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</si>
  <si>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</si>
  <si>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</si>
  <si>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</si>
  <si>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</si>
  <si>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</si>
  <si>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</si>
  <si>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</si>
  <si>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</si>
  <si>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</si>
  <si>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</si>
  <si>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</si>
  <si>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</si>
  <si>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</si>
  <si>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</si>
  <si>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</si>
  <si>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</si>
  <si>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</si>
  <si>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</si>
  <si>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</si>
  <si>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</si>
  <si>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</si>
  <si>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</si>
  <si>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</si>
  <si>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</si>
  <si>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</si>
  <si>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</si>
  <si>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</si>
  <si>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</si>
  <si>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</si>
  <si>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</si>
  <si>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</si>
  <si>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</si>
  <si>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</si>
  <si>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</si>
  <si>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</si>
  <si>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</si>
  <si>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</si>
  <si>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</si>
  <si>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</si>
  <si>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</si>
  <si>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</si>
  <si>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</si>
  <si>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</si>
  <si>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</si>
  <si>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</si>
  <si>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</si>
  <si>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</si>
  <si>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</si>
  <si>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</si>
  <si>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</si>
  <si>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</si>
  <si>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</si>
  <si>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</si>
  <si>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</si>
  <si>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</si>
  <si>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</si>
  <si>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</si>
  <si>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</si>
  <si>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</si>
  <si>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</si>
  <si>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</si>
  <si>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</si>
  <si>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</si>
  <si>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</si>
  <si>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</si>
  <si>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</si>
  <si>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</si>
  <si>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</si>
  <si>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</si>
  <si>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</si>
  <si>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</si>
  <si>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</si>
  <si>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</si>
  <si>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</si>
  <si>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</si>
  <si>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</si>
  <si>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</si>
  <si>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</si>
  <si>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</si>
  <si>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</si>
  <si>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</si>
  <si>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</si>
  <si>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</si>
  <si>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</si>
  <si>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</si>
  <si>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</si>
  <si>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</si>
  <si>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</si>
  <si>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</si>
  <si>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</si>
  <si>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</si>
  <si>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</si>
  <si>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</si>
  <si>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</si>
  <si>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</si>
  <si>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</si>
  <si>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</si>
  <si>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</si>
  <si>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</si>
  <si>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</si>
  <si>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</si>
  <si>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</si>
  <si>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</si>
  <si>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</si>
  <si>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</si>
  <si>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</si>
  <si>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</si>
  <si>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</si>
  <si>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</si>
  <si>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</si>
  <si>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</si>
  <si>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</si>
  <si>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</si>
  <si>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</si>
  <si>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</si>
  <si>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</si>
  <si>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</si>
  <si>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</si>
  <si>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</si>
  <si>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</si>
  <si>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</si>
  <si>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</si>
  <si>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</si>
  <si>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</si>
  <si>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</si>
  <si>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</si>
  <si>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</si>
  <si>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</si>
  <si>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</si>
  <si>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</si>
  <si>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</si>
  <si>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</si>
  <si>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</si>
  <si>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</si>
  <si>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</si>
  <si>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</si>
  <si>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</si>
  <si>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</si>
  <si>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</si>
  <si>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</si>
  <si>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</si>
  <si>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</si>
  <si>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</si>
  <si>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</si>
  <si>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</si>
  <si>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</si>
  <si>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</si>
  <si>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</si>
  <si>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</si>
  <si>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</si>
  <si>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</si>
  <si>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</si>
  <si>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</si>
  <si>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</si>
  <si>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</si>
  <si>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</si>
  <si>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</si>
  <si>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</si>
  <si>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</si>
  <si>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</si>
  <si>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</si>
  <si>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</si>
  <si>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</si>
  <si>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</si>
  <si>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</si>
  <si>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</si>
  <si>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</si>
  <si>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</si>
  <si>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</si>
  <si>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</si>
  <si>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</si>
  <si>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</si>
  <si>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</si>
  <si>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</si>
  <si>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</si>
  <si>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</si>
  <si>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</si>
  <si>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</si>
  <si>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</si>
  <si>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</si>
  <si>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</si>
  <si>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</si>
  <si>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</si>
  <si>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</si>
  <si>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</si>
  <si>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</si>
  <si>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</si>
  <si>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</si>
  <si>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</si>
  <si>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</si>
  <si>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</si>
  <si>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</si>
  <si>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</si>
  <si>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</si>
  <si>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</si>
  <si>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</si>
  <si>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</si>
  <si>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</si>
  <si>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</si>
  <si>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</si>
  <si>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</si>
  <si>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</si>
  <si>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</si>
  <si>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</si>
  <si>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</si>
  <si>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</si>
  <si>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</si>
  <si>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</si>
  <si>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</si>
  <si>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</si>
  <si>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</si>
  <si>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</si>
  <si>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</si>
  <si>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</si>
  <si>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</si>
  <si>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</si>
  <si>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</si>
  <si>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</si>
  <si>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</si>
  <si>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</si>
  <si>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</si>
  <si>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</si>
  <si>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</si>
  <si>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</si>
  <si>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</si>
  <si>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</si>
  <si>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</si>
  <si>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</si>
  <si>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</si>
  <si>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</si>
  <si>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</si>
  <si>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</si>
  <si>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</si>
  <si>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</si>
  <si>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</si>
  <si>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</si>
  <si>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</si>
  <si>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</si>
  <si>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</si>
  <si>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</si>
  <si>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</si>
  <si>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</si>
  <si>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</si>
  <si>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</si>
  <si>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</si>
  <si>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</si>
  <si>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</si>
  <si>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</si>
  <si>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</si>
  <si>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</si>
  <si>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</si>
  <si>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</si>
  <si>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</si>
  <si>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</si>
  <si>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</si>
  <si>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</si>
  <si>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</si>
  <si>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</si>
  <si>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</si>
  <si>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</si>
  <si>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</si>
  <si>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</si>
  <si>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</si>
  <si>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</si>
  <si>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</si>
  <si>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</si>
  <si>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</si>
  <si>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</si>
  <si>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</si>
  <si>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</si>
  <si>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</si>
  <si>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</si>
  <si>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</si>
  <si>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</si>
  <si>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</si>
  <si>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</si>
  <si>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</si>
  <si>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</si>
  <si>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</si>
  <si>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</si>
  <si>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</si>
  <si>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</si>
  <si>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</si>
  <si>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</si>
  <si>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</si>
  <si>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</si>
  <si>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</si>
  <si>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</si>
  <si>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</si>
  <si>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</si>
  <si>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</si>
  <si>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</si>
  <si>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</si>
  <si>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</si>
  <si>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</si>
  <si>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</si>
  <si>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</si>
  <si>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</si>
  <si>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</si>
  <si>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</si>
  <si>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</si>
  <si>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</si>
  <si>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</si>
  <si>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</si>
  <si>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</si>
  <si>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</si>
  <si>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</si>
  <si>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</si>
  <si>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</si>
  <si>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</si>
  <si>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</si>
  <si>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</si>
  <si>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</si>
  <si>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</si>
  <si>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</si>
  <si>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</si>
  <si>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</si>
  <si>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</si>
  <si>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</si>
  <si>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</si>
  <si>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</si>
  <si>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</si>
  <si>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</si>
  <si>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</si>
  <si>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</si>
  <si>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</si>
  <si>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</si>
  <si>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</si>
  <si>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</si>
  <si>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</si>
  <si>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</si>
  <si>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</si>
  <si>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</si>
  <si>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</si>
  <si>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</si>
  <si>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</si>
  <si>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</si>
  <si>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</si>
  <si>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</si>
  <si>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</si>
  <si>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</si>
  <si>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</si>
  <si>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</si>
  <si>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</si>
  <si>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</si>
  <si>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</si>
  <si>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</si>
  <si>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</si>
  <si>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</si>
  <si>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</si>
  <si>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</si>
  <si>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</si>
  <si>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</si>
  <si>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</si>
  <si>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</si>
  <si>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</si>
  <si>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</si>
  <si>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</si>
  <si>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</si>
  <si>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</si>
  <si>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</si>
  <si>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</si>
  <si>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</si>
  <si>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</si>
  <si>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</si>
  <si>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</si>
  <si>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</si>
  <si>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</si>
  <si>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</si>
  <si>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</si>
  <si>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</si>
  <si>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</si>
  <si>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</si>
  <si>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</si>
  <si>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</si>
  <si>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</si>
  <si>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</si>
  <si>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</si>
  <si>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</si>
  <si>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</si>
  <si>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</si>
  <si>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</si>
  <si>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</si>
  <si>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</si>
  <si>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</si>
  <si>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</si>
  <si>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</si>
  <si>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</si>
  <si>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</si>
  <si>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</si>
  <si>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</si>
  <si>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</si>
  <si>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</si>
  <si>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</si>
  <si>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</si>
  <si>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</si>
  <si>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</si>
  <si>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</si>
  <si>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</si>
  <si>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</si>
  <si>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</si>
  <si>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</si>
  <si>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</si>
  <si>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</si>
  <si>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</si>
  <si>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</si>
  <si>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</si>
  <si>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</si>
  <si>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</si>
  <si>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</si>
  <si>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</si>
  <si>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</si>
  <si>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</si>
  <si>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</si>
  <si>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</si>
  <si>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</si>
  <si>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</si>
  <si>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</si>
  <si>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</si>
  <si>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</si>
  <si>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</si>
  <si>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</si>
  <si>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</si>
  <si>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</si>
  <si>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</si>
  <si>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</si>
  <si>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</si>
  <si>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</si>
  <si>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</si>
  <si>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</si>
  <si>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</si>
  <si>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</si>
  <si>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</si>
  <si>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</si>
  <si>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</si>
  <si>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</si>
  <si>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</si>
  <si>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</si>
  <si>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</si>
  <si>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</si>
  <si>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</si>
  <si>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</si>
  <si>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</si>
  <si>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</si>
  <si>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</si>
  <si>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</si>
  <si>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</si>
  <si>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</si>
  <si>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</si>
  <si>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</si>
  <si>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</si>
  <si>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</si>
  <si>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</si>
  <si>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</si>
  <si>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</si>
  <si>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</si>
  <si>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</si>
  <si>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</si>
  <si>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</si>
  <si>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</si>
  <si>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</si>
  <si>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</si>
  <si>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</si>
  <si>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</si>
  <si>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</si>
  <si>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</si>
  <si>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</si>
  <si>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</si>
  <si>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</si>
  <si>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</si>
  <si>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</si>
  <si>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</si>
  <si>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</si>
  <si>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</si>
  <si>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</si>
  <si>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</si>
  <si>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</si>
  <si>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</si>
  <si>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</si>
  <si>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</si>
  <si>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</si>
  <si>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</si>
  <si>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</si>
  <si>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</si>
  <si>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</si>
  <si>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</si>
  <si>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</si>
  <si>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</si>
  <si>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</si>
  <si>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</si>
  <si>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</si>
  <si>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</si>
  <si>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</si>
  <si>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</si>
  <si>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</si>
  <si>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</si>
  <si>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</si>
  <si>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</si>
  <si>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</si>
  <si>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</si>
  <si>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</si>
  <si>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</si>
  <si>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</si>
  <si>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</si>
  <si>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</si>
  <si>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</si>
  <si>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</si>
  <si>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</si>
  <si>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</si>
  <si>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</si>
  <si>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</si>
  <si>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</si>
  <si>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</si>
  <si>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</si>
  <si>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</si>
  <si>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</si>
  <si>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</si>
  <si>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</si>
  <si>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</si>
  <si>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</si>
  <si>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</si>
  <si>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</si>
  <si>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</si>
  <si>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</si>
  <si>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</si>
  <si>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</si>
  <si>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</si>
  <si>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</si>
  <si>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</si>
  <si>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</si>
  <si>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</si>
  <si>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</si>
  <si>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</si>
  <si>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</si>
  <si>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</si>
  <si>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</si>
  <si>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</si>
  <si>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</si>
  <si>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</si>
  <si>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</si>
  <si>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</si>
  <si>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</si>
  <si>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</si>
  <si>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</si>
  <si>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</si>
  <si>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</si>
  <si>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</si>
  <si>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</si>
  <si>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</si>
  <si>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</si>
  <si>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</si>
  <si>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</si>
  <si>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</si>
  <si>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</si>
  <si>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</si>
  <si>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</si>
  <si>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</si>
  <si>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</si>
  <si>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</si>
  <si>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</si>
  <si>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</si>
  <si>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</si>
  <si>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</si>
  <si>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</si>
  <si>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</si>
  <si>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</si>
  <si>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</si>
  <si>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</si>
  <si>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</si>
  <si>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</si>
  <si>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</si>
  <si>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</si>
  <si>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</si>
  <si>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</si>
  <si>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</si>
  <si>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</si>
  <si>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</si>
  <si>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</si>
  <si>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</si>
  <si>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</si>
  <si>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</si>
  <si>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</si>
  <si>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</si>
  <si>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</si>
  <si>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</si>
  <si>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</si>
  <si>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</si>
  <si>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</si>
  <si>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</si>
  <si>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</si>
  <si>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</si>
  <si>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</si>
  <si>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</si>
  <si>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</si>
  <si>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</si>
  <si>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</si>
  <si>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</si>
  <si>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</si>
  <si>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</si>
  <si>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</si>
  <si>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</si>
  <si>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</si>
  <si>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</si>
  <si>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</si>
  <si>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</si>
  <si>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</si>
  <si>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</si>
  <si>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</si>
  <si>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</si>
  <si>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</si>
  <si>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</si>
  <si>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</si>
  <si>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</si>
  <si>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</si>
  <si>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</si>
  <si>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</si>
  <si>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</si>
  <si>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</si>
  <si>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</si>
  <si>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</si>
  <si>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</si>
  <si>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</si>
  <si>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</si>
  <si>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</si>
  <si>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</si>
  <si>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</si>
  <si>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</si>
  <si>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</si>
  <si>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</si>
  <si>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</si>
  <si>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</si>
  <si>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</si>
  <si>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</si>
  <si>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</si>
  <si>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</si>
  <si>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</si>
  <si>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</si>
  <si>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</si>
  <si>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</si>
  <si>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</si>
  <si>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</si>
  <si>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</si>
  <si>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</si>
  <si>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</si>
  <si>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</si>
  <si>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</si>
  <si>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</si>
  <si>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</si>
  <si>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</si>
  <si>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</si>
  <si>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</si>
  <si>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</si>
  <si>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</si>
  <si>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</si>
  <si>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</si>
  <si>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</si>
  <si>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</si>
  <si>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</si>
  <si>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</si>
  <si>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</si>
  <si>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</si>
  <si>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</si>
  <si>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</si>
  <si>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</si>
  <si>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</si>
  <si>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</si>
  <si>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</si>
  <si>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</si>
  <si>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</si>
  <si>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</si>
  <si>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</si>
  <si>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</si>
  <si>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</si>
  <si>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</si>
  <si>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</si>
  <si>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</si>
  <si>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</si>
  <si>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</si>
  <si>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</si>
  <si>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</si>
  <si>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</si>
  <si>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</si>
  <si>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</si>
  <si>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</si>
  <si>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</si>
  <si>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</si>
  <si>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</si>
  <si>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</si>
  <si>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</si>
  <si>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</si>
  <si>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</si>
  <si>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</si>
  <si>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</si>
  <si>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</si>
  <si>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</si>
  <si>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</si>
  <si>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</si>
  <si>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</si>
  <si>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</si>
  <si>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</si>
  <si>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</si>
  <si>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</si>
  <si>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</si>
  <si>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</si>
  <si>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</si>
  <si>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</si>
  <si>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</si>
  <si>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</si>
  <si>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</si>
  <si>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</si>
  <si>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</si>
  <si>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</si>
  <si>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</si>
  <si>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</si>
  <si>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</si>
  <si>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</si>
  <si>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</si>
  <si>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</si>
  <si>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</si>
  <si>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</si>
  <si>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</si>
  <si>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</si>
  <si>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</si>
  <si>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</si>
  <si>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</si>
  <si>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</si>
  <si>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</si>
  <si>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</si>
  <si>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</si>
  <si>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</si>
  <si>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</si>
  <si>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</si>
  <si>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</si>
  <si>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</si>
  <si>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</si>
  <si>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</si>
  <si>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</si>
  <si>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</si>
  <si>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</si>
  <si>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</si>
  <si>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</si>
  <si>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</si>
  <si>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</si>
  <si>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</si>
  <si>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</si>
  <si>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</si>
  <si>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</si>
  <si>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</si>
  <si>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</si>
  <si>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</si>
  <si>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</si>
  <si>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</si>
  <si>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</si>
  <si>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</si>
  <si>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</si>
  <si>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</si>
  <si>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</si>
  <si>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</si>
  <si>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</si>
  <si>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</si>
  <si>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</si>
  <si>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</si>
  <si>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</si>
  <si>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</si>
  <si>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</si>
  <si>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</si>
  <si>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</si>
  <si>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</si>
  <si>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</si>
  <si>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</si>
  <si>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</si>
  <si>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</si>
  <si>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</si>
  <si>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</si>
  <si>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</si>
  <si>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</si>
  <si>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</si>
  <si>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</si>
  <si>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</si>
  <si>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</si>
  <si>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</si>
  <si>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</si>
  <si>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</si>
  <si>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</si>
  <si>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</si>
  <si>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</si>
  <si>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</si>
  <si>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</si>
  <si>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</si>
  <si>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</si>
  <si>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</si>
  <si>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</si>
  <si>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</si>
  <si>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</si>
  <si>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</si>
  <si>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</si>
  <si>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</si>
  <si>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</si>
  <si>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</si>
  <si>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</si>
  <si>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</si>
  <si>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</si>
  <si>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</si>
  <si>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</si>
  <si>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</si>
  <si>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</si>
  <si>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</si>
  <si>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</si>
  <si>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</si>
  <si>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</si>
  <si>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</si>
  <si>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</si>
  <si>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</si>
  <si>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</si>
  <si>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</si>
  <si>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</si>
  <si>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</si>
  <si>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</si>
  <si>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</si>
  <si>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</si>
  <si>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</si>
  <si>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</si>
  <si>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</si>
  <si>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</si>
  <si>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</si>
  <si>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</si>
  <si>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</si>
  <si>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</si>
  <si>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</si>
  <si>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</si>
  <si>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</si>
  <si>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</si>
  <si>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</si>
  <si>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</si>
  <si>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</si>
  <si>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</si>
  <si>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</si>
  <si>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</si>
  <si>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</si>
  <si>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</si>
  <si>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</si>
  <si>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</si>
  <si>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</si>
  <si>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</si>
  <si>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</si>
  <si>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</si>
  <si>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</si>
  <si>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</si>
  <si>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</si>
  <si>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</si>
  <si>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</si>
  <si>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</si>
  <si>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</si>
  <si>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</si>
  <si>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</si>
  <si>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</si>
  <si>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</si>
  <si>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</si>
  <si>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</si>
  <si>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</si>
  <si>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</si>
  <si>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</si>
  <si>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</si>
  <si>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</si>
  <si>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</si>
  <si>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</si>
  <si>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</si>
  <si>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</si>
  <si>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</si>
  <si>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</si>
  <si>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</si>
  <si>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</si>
  <si>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</si>
  <si>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</si>
  <si>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</si>
  <si>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</si>
  <si>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</si>
  <si>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</si>
  <si>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</si>
  <si>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</si>
  <si>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</si>
  <si>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</si>
  <si>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</si>
  <si>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</si>
  <si>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</si>
  <si>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</si>
  <si>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</si>
  <si>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</si>
  <si>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</si>
  <si>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</si>
  <si>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</si>
  <si>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</si>
  <si>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</si>
  <si>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</si>
  <si>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</si>
  <si>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</si>
  <si>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</si>
  <si>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</si>
  <si>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</si>
  <si>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</si>
  <si>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</si>
  <si>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</si>
  <si>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</si>
  <si>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</si>
  <si>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</si>
  <si>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</si>
  <si>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</si>
  <si>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</si>
  <si>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</si>
  <si>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</si>
  <si>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</si>
  <si>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</si>
  <si>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</si>
  <si>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</si>
  <si>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</si>
  <si>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</si>
  <si>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</si>
  <si>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</si>
  <si>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</si>
  <si>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</si>
  <si>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</si>
  <si>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</si>
  <si>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</si>
  <si>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</si>
  <si>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</si>
  <si>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</si>
  <si>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</si>
  <si>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</si>
  <si>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</si>
  <si>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</si>
  <si>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</si>
  <si>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</si>
  <si>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</si>
  <si>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</si>
  <si>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</si>
  <si>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</si>
  <si>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</si>
  <si>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</si>
  <si>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</si>
  <si>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</si>
  <si>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</si>
  <si>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</si>
  <si>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</si>
  <si>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</si>
  <si>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</si>
  <si>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</si>
  <si>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</si>
  <si>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</si>
  <si>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</si>
  <si>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</si>
  <si>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</si>
  <si>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</si>
  <si>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</si>
  <si>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</si>
  <si>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</si>
  <si>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</si>
  <si>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</si>
  <si>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</si>
  <si>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</si>
  <si>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</si>
  <si>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</si>
  <si>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</si>
  <si>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</si>
  <si>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</si>
  <si>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</si>
  <si>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</si>
  <si>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</si>
  <si>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</si>
  <si>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</si>
  <si>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</si>
  <si>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</si>
  <si>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</si>
  <si>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</si>
  <si>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</si>
  <si>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</si>
  <si>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</si>
  <si>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</si>
  <si>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</si>
  <si>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</si>
  <si>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</si>
  <si>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</si>
  <si>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</si>
  <si>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</si>
  <si>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</si>
  <si>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</si>
  <si>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</si>
  <si>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</si>
  <si>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</si>
  <si>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</si>
  <si>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</si>
  <si>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</si>
  <si>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</si>
  <si>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</si>
  <si>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</si>
  <si>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</si>
  <si>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</si>
  <si>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</si>
  <si>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</si>
  <si>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</si>
  <si>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</si>
  <si>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</si>
  <si>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</si>
  <si>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</si>
  <si>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</si>
  <si>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</si>
  <si>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</si>
  <si>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</si>
  <si>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</si>
  <si>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</si>
  <si>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</si>
  <si>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</si>
  <si>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</si>
  <si>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</si>
  <si>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</si>
  <si>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</si>
  <si>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</si>
  <si>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</si>
  <si>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</si>
  <si>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</si>
  <si>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</si>
  <si>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</si>
  <si>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</si>
  <si>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</si>
  <si>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</si>
  <si>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</si>
  <si>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</si>
  <si>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</si>
  <si>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</si>
  <si>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</si>
  <si>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</si>
  <si>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</si>
  <si>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</si>
  <si>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</si>
  <si>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</si>
  <si>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</si>
  <si>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</si>
  <si>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</si>
  <si>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</si>
  <si>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</si>
  <si>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</si>
  <si>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</si>
  <si>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</si>
  <si>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</si>
  <si>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</si>
  <si>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</si>
  <si>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</si>
  <si>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</si>
  <si>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</si>
  <si>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</si>
  <si>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</si>
  <si>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</si>
  <si>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</si>
  <si>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</si>
  <si>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</si>
  <si>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</si>
  <si>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</si>
  <si>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</si>
  <si>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</si>
  <si>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</si>
  <si>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</si>
  <si>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</si>
  <si>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</si>
  <si>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</si>
  <si>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</si>
  <si>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</si>
  <si>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</si>
  <si>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</si>
  <si>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</si>
  <si>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</si>
  <si>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</si>
  <si>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</si>
  <si>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</si>
  <si>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</si>
  <si>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</si>
  <si>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</si>
  <si>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</si>
  <si>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</si>
  <si>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</si>
  <si>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</si>
  <si>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</si>
  <si>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</si>
  <si>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</si>
  <si>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</si>
  <si>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</si>
  <si>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</si>
  <si>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</si>
  <si>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</si>
  <si>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</si>
  <si>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</si>
  <si>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</si>
  <si>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</si>
  <si>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</si>
  <si>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</si>
  <si>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</si>
  <si>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</si>
  <si>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</si>
  <si>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</si>
  <si>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</si>
  <si>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</si>
  <si>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</si>
  <si>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</si>
  <si>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</si>
  <si>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</si>
  <si>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</si>
  <si>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</si>
  <si>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</si>
  <si>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</si>
  <si>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</si>
  <si>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</si>
  <si>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</si>
  <si>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</si>
  <si>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</si>
  <si>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</si>
  <si>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</si>
  <si>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</si>
  <si>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</si>
  <si>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</si>
  <si>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</si>
  <si>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</si>
  <si>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</si>
  <si>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</si>
  <si>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</si>
  <si>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</si>
  <si>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</si>
  <si>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</si>
  <si>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</si>
  <si>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</si>
  <si>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</si>
  <si>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</si>
  <si>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</si>
  <si>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</si>
  <si>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</si>
  <si>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</si>
  <si>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</si>
  <si>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</si>
  <si>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</si>
  <si>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</si>
  <si>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</si>
  <si>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</si>
  <si>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</si>
  <si>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</si>
  <si>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</si>
  <si>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</si>
  <si>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</si>
  <si>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</si>
  <si>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</si>
  <si>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</si>
  <si>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</si>
  <si>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</si>
  <si>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</si>
  <si>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</si>
  <si>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</si>
  <si>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</si>
  <si>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</si>
  <si>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</si>
  <si>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</si>
  <si>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</si>
  <si>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</si>
  <si>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</si>
  <si>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</si>
  <si>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</si>
  <si>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</si>
  <si>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</si>
  <si>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</si>
  <si>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</si>
  <si>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</si>
  <si>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</si>
  <si>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</si>
  <si>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</si>
  <si>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</si>
  <si>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</si>
  <si>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</si>
  <si>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</si>
  <si>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</si>
  <si>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</si>
  <si>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</si>
  <si>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</si>
  <si>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</si>
  <si>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</si>
  <si>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</si>
  <si>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</si>
  <si>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</si>
  <si>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</si>
  <si>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</si>
  <si>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</si>
  <si>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</si>
  <si>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</si>
  <si>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</si>
  <si>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</si>
  <si>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</si>
  <si>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</si>
  <si>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</si>
  <si>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</si>
  <si>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</si>
  <si>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</si>
  <si>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</si>
  <si>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</si>
  <si>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</si>
  <si>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</si>
  <si>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</si>
  <si>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</si>
  <si>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</si>
  <si>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</si>
  <si>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</si>
  <si>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</si>
  <si>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</si>
  <si>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</si>
  <si>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</si>
  <si>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</si>
  <si>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</si>
  <si>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</si>
  <si>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</si>
  <si>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</si>
  <si>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</si>
  <si>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</si>
  <si>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</si>
  <si>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</si>
  <si>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</si>
  <si>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</si>
  <si>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</si>
  <si>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</si>
  <si>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</si>
  <si>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</si>
  <si>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</si>
  <si>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</si>
  <si>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</si>
  <si>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</si>
  <si>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</si>
  <si>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</si>
  <si>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</si>
  <si>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</si>
  <si>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</si>
  <si>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</si>
  <si>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</si>
  <si>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</si>
  <si>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</si>
  <si>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</si>
  <si>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</si>
  <si>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</si>
  <si>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</si>
  <si>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</si>
  <si>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</si>
  <si>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</si>
  <si>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</si>
  <si>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</si>
  <si>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</si>
  <si>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</si>
  <si>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</si>
  <si>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</si>
  <si>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</si>
  <si>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</si>
  <si>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</si>
  <si>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</si>
  <si>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</si>
  <si>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</si>
  <si>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</si>
  <si>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</si>
  <si>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</si>
  <si>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</si>
  <si>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</si>
  <si>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</si>
  <si>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</si>
  <si>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</si>
  <si>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</si>
  <si>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</si>
  <si>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</si>
  <si>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</si>
  <si>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</si>
  <si>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</si>
  <si>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</si>
  <si>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</si>
  <si>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</si>
  <si>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</si>
  <si>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</si>
  <si>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</si>
  <si>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</si>
  <si>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</si>
  <si>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</si>
  <si>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</si>
  <si>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</si>
  <si>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</si>
  <si>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</si>
  <si>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</si>
  <si>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</si>
  <si>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</si>
  <si>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</si>
  <si>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</si>
  <si>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</si>
  <si>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</si>
  <si>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</si>
  <si>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</si>
  <si>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</si>
  <si>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</si>
  <si>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</si>
  <si>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</si>
  <si>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</si>
  <si>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</si>
  <si>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</si>
  <si>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</si>
  <si>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</si>
  <si>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</si>
  <si>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</si>
  <si>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</si>
  <si>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</si>
  <si>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</si>
  <si>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</si>
  <si>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</si>
  <si>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</si>
  <si>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</si>
  <si>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</si>
  <si>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</si>
  <si>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</si>
  <si>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</si>
  <si>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</si>
  <si>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</si>
  <si>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</si>
  <si>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</si>
  <si>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</si>
  <si>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</si>
  <si>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</si>
  <si>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</si>
  <si>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</si>
  <si>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</si>
  <si>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</si>
  <si>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</si>
  <si>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</si>
  <si>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</si>
  <si>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</si>
  <si>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</si>
  <si>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</si>
  <si>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</si>
  <si>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</si>
  <si>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</si>
  <si>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</si>
  <si>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</si>
  <si>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</si>
  <si>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</si>
  <si>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</si>
  <si>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</si>
  <si>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</si>
  <si>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</si>
  <si>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</si>
  <si>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</si>
  <si>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</si>
  <si>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</si>
  <si>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</si>
  <si>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</si>
  <si>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</si>
  <si>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</si>
  <si>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</si>
  <si>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</si>
  <si>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</si>
  <si>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</si>
  <si>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</si>
  <si>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</si>
  <si>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</si>
  <si>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</si>
  <si>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</si>
  <si>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</si>
  <si>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</si>
  <si>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</si>
  <si>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</si>
  <si>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</si>
  <si>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</si>
  <si>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</si>
  <si>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</si>
  <si>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</si>
  <si>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</si>
  <si>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</si>
  <si>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</si>
  <si>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</si>
  <si>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</si>
  <si>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</si>
  <si>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</si>
  <si>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</si>
  <si>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</si>
  <si>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</si>
  <si>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</si>
  <si>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</si>
  <si>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</si>
  <si>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</si>
  <si>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</si>
  <si>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</si>
  <si>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</si>
  <si>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</si>
  <si>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</si>
  <si>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</si>
  <si>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</si>
  <si>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</si>
  <si>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</si>
  <si>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</si>
  <si>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</si>
  <si>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</si>
  <si>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</si>
  <si>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</si>
  <si>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</si>
  <si>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</si>
  <si>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</si>
  <si>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</si>
  <si>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</si>
  <si>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</si>
  <si>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</si>
  <si>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</si>
  <si>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</si>
  <si>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</si>
  <si>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</si>
  <si>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</si>
  <si>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</si>
  <si>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</si>
  <si>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</si>
  <si>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</si>
  <si>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</si>
  <si>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</si>
  <si>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</si>
  <si>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</si>
  <si>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</si>
  <si>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</si>
  <si>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</si>
  <si>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</si>
  <si>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</si>
  <si>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</si>
  <si>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</si>
  <si>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</si>
  <si>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</si>
  <si>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</si>
  <si>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</si>
  <si>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</si>
  <si>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</si>
  <si>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</si>
  <si>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</si>
  <si>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</si>
  <si>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</si>
  <si>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</si>
  <si>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</si>
  <si>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</si>
  <si>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</si>
  <si>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</si>
  <si>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</si>
  <si>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</si>
  <si>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</si>
  <si>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</si>
  <si>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</si>
  <si>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</si>
  <si>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</si>
  <si>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</si>
  <si>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</si>
  <si>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</si>
  <si>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</si>
  <si>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</si>
  <si>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</si>
  <si>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</si>
  <si>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</si>
  <si>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</si>
  <si>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</si>
  <si>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</si>
  <si>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</si>
  <si>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</si>
  <si>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</si>
  <si>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</si>
  <si>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</si>
  <si>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</si>
  <si>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</si>
  <si>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</si>
  <si>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</si>
  <si>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</si>
  <si>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</si>
  <si>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</si>
  <si>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</si>
  <si>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</si>
  <si>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</si>
  <si>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</si>
  <si>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</si>
  <si>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</si>
  <si>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</si>
  <si>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</si>
  <si>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</si>
  <si>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</si>
  <si>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</si>
  <si>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</si>
  <si>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</si>
  <si>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</si>
  <si>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</si>
  <si>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</si>
  <si>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</si>
  <si>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</si>
  <si>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</si>
  <si>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</si>
  <si>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</si>
  <si>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</si>
  <si>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</si>
  <si>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</si>
  <si>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</si>
  <si>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</si>
  <si>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</si>
  <si>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</si>
  <si>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</si>
  <si>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</si>
  <si>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</si>
  <si>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</si>
  <si>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</si>
  <si>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</si>
  <si>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</si>
  <si>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</si>
  <si>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</si>
  <si>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</si>
  <si>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</si>
  <si>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</si>
  <si>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</si>
  <si>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</si>
  <si>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</si>
  <si>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</si>
  <si>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</si>
  <si>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</si>
  <si>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</si>
  <si>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</si>
  <si>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</si>
  <si>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</si>
  <si>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</si>
  <si>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</si>
  <si>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</si>
  <si>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</si>
  <si>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</si>
  <si>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</si>
  <si>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</si>
  <si>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</si>
  <si>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</si>
  <si>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</si>
  <si>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</si>
  <si>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</si>
  <si>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</si>
  <si>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</si>
  <si>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</si>
  <si>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</si>
  <si>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</si>
  <si>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</si>
  <si>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</si>
  <si>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</si>
  <si>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</si>
  <si>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</si>
  <si>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</si>
  <si>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</si>
  <si>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</si>
  <si>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</si>
  <si>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</si>
  <si>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</si>
  <si>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</si>
  <si>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</si>
  <si>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</si>
  <si>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</si>
  <si>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</si>
  <si>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</si>
  <si>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</si>
  <si>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</si>
  <si>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</si>
  <si>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</si>
  <si>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</si>
  <si>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</si>
  <si>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</si>
  <si>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</si>
  <si>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</si>
  <si>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</si>
  <si>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</si>
  <si>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</si>
  <si>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</si>
  <si>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</si>
  <si>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</si>
  <si>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</si>
  <si>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</si>
  <si>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</si>
  <si>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</si>
  <si>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</si>
  <si>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</si>
  <si>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</si>
  <si>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</si>
  <si>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</si>
  <si>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</si>
  <si>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</si>
  <si>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</si>
  <si>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</si>
  <si>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</si>
  <si>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</si>
  <si>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</si>
  <si>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</si>
  <si>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</si>
  <si>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</si>
  <si>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</si>
  <si>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</si>
  <si>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</si>
  <si>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</si>
  <si>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</si>
  <si>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</si>
  <si>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</si>
  <si>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</si>
  <si>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</si>
  <si>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</si>
  <si>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</si>
  <si>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</si>
  <si>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</si>
  <si>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</si>
  <si>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</si>
  <si>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</si>
  <si>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</si>
  <si>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</si>
  <si>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</si>
  <si>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</si>
  <si>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</si>
  <si>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</si>
  <si>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</si>
  <si>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</si>
  <si>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</si>
  <si>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</si>
  <si>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</si>
  <si>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</si>
  <si>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</si>
  <si>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</si>
  <si>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</si>
  <si>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</si>
  <si>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</si>
  <si>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</si>
  <si>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</si>
  <si>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</si>
  <si>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</si>
  <si>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</si>
  <si>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</si>
  <si>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</si>
  <si>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</si>
  <si>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</si>
  <si>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</si>
  <si>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</si>
  <si>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</si>
  <si>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</si>
  <si>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</si>
  <si>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</si>
  <si>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</si>
  <si>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</si>
  <si>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</si>
  <si>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</si>
  <si>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</si>
  <si>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</si>
  <si>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</si>
  <si>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</si>
  <si>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</si>
  <si>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</si>
  <si>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</si>
  <si>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</si>
  <si>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</si>
  <si>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</si>
  <si>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</si>
  <si>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</si>
  <si>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</si>
  <si>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</si>
  <si>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</si>
  <si>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</si>
  <si>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</si>
  <si>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</si>
  <si>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</si>
  <si>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</si>
  <si>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</si>
  <si>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</si>
  <si>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</si>
  <si>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</si>
  <si>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</si>
  <si>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</si>
  <si>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</si>
  <si>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</si>
  <si>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</si>
  <si>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</si>
  <si>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</si>
  <si>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</si>
  <si>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</si>
  <si>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</si>
  <si>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</si>
  <si>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</si>
  <si>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</si>
  <si>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</si>
  <si>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</si>
  <si>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</si>
  <si>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</si>
  <si>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</si>
  <si>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</si>
  <si>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</si>
  <si>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</si>
  <si>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</si>
  <si>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</si>
  <si>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</si>
  <si>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</si>
  <si>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</si>
  <si>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</si>
  <si>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</si>
  <si>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</si>
  <si>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</si>
  <si>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</si>
  <si>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</si>
  <si>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</si>
  <si>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</si>
  <si>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</si>
  <si>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</si>
  <si>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</si>
  <si>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</si>
  <si>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</si>
  <si>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</si>
  <si>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</si>
  <si>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</si>
  <si>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</si>
  <si>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</si>
  <si>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</si>
  <si>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</si>
  <si>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</si>
  <si>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</si>
  <si>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</si>
  <si>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</si>
  <si>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</si>
  <si>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</si>
  <si>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</si>
  <si>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</si>
  <si>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</si>
  <si>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</si>
  <si>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</si>
  <si>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</si>
  <si>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</si>
  <si>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</si>
  <si>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</si>
  <si>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</si>
  <si>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</si>
  <si>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</si>
  <si>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</si>
  <si>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</si>
  <si>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</si>
  <si>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</si>
  <si>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</si>
  <si>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</si>
  <si>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</si>
  <si>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</si>
  <si>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</si>
  <si>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</si>
  <si>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</si>
  <si>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</si>
  <si>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</si>
  <si>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</si>
  <si>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</si>
  <si>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</si>
  <si>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</si>
  <si>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</si>
  <si>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</si>
  <si>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</si>
  <si>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</si>
  <si>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</si>
  <si>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</si>
  <si>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</si>
  <si>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</si>
  <si>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</si>
  <si>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</si>
  <si>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</si>
  <si>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</si>
  <si>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</si>
  <si>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</si>
  <si>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</si>
  <si>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</si>
  <si>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</si>
  <si>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</si>
  <si>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</si>
  <si>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</si>
  <si>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</si>
  <si>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</si>
  <si>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</si>
  <si>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</si>
  <si>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</si>
  <si>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</si>
  <si>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</si>
  <si>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</si>
  <si>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</si>
  <si>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</si>
  <si>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</si>
  <si>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</si>
  <si>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</si>
  <si>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</si>
  <si>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</si>
  <si>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</si>
  <si>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</si>
  <si>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</si>
  <si>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</si>
  <si>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</si>
  <si>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</si>
  <si>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</si>
  <si>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</si>
  <si>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</si>
  <si>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</si>
  <si>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</si>
  <si>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</si>
  <si>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</si>
  <si>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</si>
  <si>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</si>
  <si>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</si>
  <si>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</si>
  <si>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</si>
  <si>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</si>
  <si>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</si>
  <si>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</si>
  <si>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</si>
  <si>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</si>
  <si>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</si>
  <si>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</si>
  <si>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</si>
  <si>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</si>
  <si>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</si>
  <si>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</si>
  <si>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</si>
  <si>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</si>
  <si>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</si>
  <si>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</si>
  <si>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</si>
  <si>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</si>
  <si>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</si>
  <si>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</si>
  <si>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</si>
  <si>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</si>
  <si>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</si>
  <si>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</si>
  <si>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</si>
  <si>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</si>
  <si>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</si>
  <si>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</si>
  <si>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</si>
  <si>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</si>
  <si>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</si>
  <si>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</si>
  <si>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</si>
  <si>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</si>
  <si>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</si>
  <si>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</si>
  <si>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</si>
  <si>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</si>
  <si>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</si>
  <si>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</si>
  <si>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</si>
  <si>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</si>
  <si>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</si>
  <si>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</si>
  <si>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</si>
  <si>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</si>
  <si>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</si>
  <si>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</si>
  <si>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</si>
  <si>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</si>
  <si>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</si>
  <si>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</si>
  <si>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</si>
  <si>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</si>
  <si>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</si>
  <si>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</si>
  <si>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</si>
  <si>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</si>
  <si>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</si>
  <si>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</si>
  <si>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</si>
  <si>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</si>
  <si>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</si>
  <si>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</si>
  <si>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</si>
  <si>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</si>
  <si>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</si>
  <si>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</si>
  <si>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</si>
  <si>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</si>
  <si>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</si>
  <si>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</si>
  <si>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</si>
  <si>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</si>
  <si>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</si>
  <si>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</si>
  <si>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</si>
  <si>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</si>
  <si>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</si>
  <si>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</si>
  <si>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</si>
  <si>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</si>
  <si>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</si>
  <si>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</si>
  <si>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</si>
  <si>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</si>
  <si>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</si>
  <si>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</si>
  <si>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</si>
  <si>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</si>
  <si>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</si>
  <si>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</si>
  <si>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</si>
  <si>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</si>
  <si>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</si>
  <si>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</si>
  <si>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</si>
  <si>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</si>
  <si>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</si>
  <si>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</si>
  <si>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</si>
  <si>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</si>
  <si>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</si>
  <si>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</si>
  <si>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</si>
  <si>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</si>
  <si>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</si>
  <si>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</si>
  <si>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</si>
  <si>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</si>
  <si>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</si>
  <si>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</si>
  <si>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</si>
  <si>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</si>
  <si>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</si>
  <si>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</si>
  <si>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</si>
  <si>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</si>
  <si>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</si>
  <si>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</si>
  <si>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</si>
  <si>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</si>
  <si>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</si>
  <si>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</si>
  <si>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</si>
  <si>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</si>
  <si>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</si>
  <si>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</si>
  <si>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</si>
  <si>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</si>
  <si>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</si>
  <si>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</si>
  <si>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</si>
  <si>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</si>
  <si>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</si>
  <si>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</si>
  <si>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</si>
  <si>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</si>
  <si>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</si>
  <si>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</si>
  <si>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</si>
  <si>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</si>
  <si>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</si>
  <si>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</si>
  <si>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</si>
  <si>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</si>
  <si>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</si>
  <si>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</si>
  <si>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</si>
  <si>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</si>
  <si>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</si>
  <si>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</si>
  <si>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</si>
  <si>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</si>
  <si>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</si>
  <si>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</si>
  <si>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</si>
  <si>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</si>
  <si>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</si>
  <si>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</si>
  <si>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</si>
  <si>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</si>
  <si>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</si>
  <si>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</si>
  <si>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</si>
  <si>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</si>
  <si>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</si>
  <si>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</si>
  <si>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</si>
  <si>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</si>
  <si>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</si>
  <si>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</si>
  <si>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</si>
  <si>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</si>
  <si>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</si>
  <si>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</si>
  <si>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</si>
  <si>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</si>
  <si>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</si>
  <si>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</si>
  <si>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</si>
  <si>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</si>
  <si>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</si>
  <si>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</si>
  <si>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</si>
  <si>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</si>
  <si>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</si>
  <si>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</si>
  <si>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</si>
  <si>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</si>
  <si>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</si>
  <si>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</si>
  <si>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</si>
  <si>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</si>
  <si>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</si>
  <si>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</si>
  <si>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</si>
  <si>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</si>
  <si>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</si>
  <si>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</si>
  <si>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</si>
  <si>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</si>
  <si>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</si>
  <si>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</si>
  <si>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</si>
  <si>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</si>
  <si>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</si>
  <si>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</si>
  <si>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</si>
  <si>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</si>
  <si>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</si>
  <si>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</si>
  <si>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</si>
  <si>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</si>
  <si>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</si>
  <si>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</si>
  <si>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</si>
  <si>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</si>
  <si>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</si>
  <si>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</si>
  <si>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</si>
  <si>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</si>
  <si>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</si>
  <si>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</si>
  <si>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</si>
  <si>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</si>
  <si>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</si>
  <si>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</si>
  <si>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</si>
  <si>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</si>
  <si>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</si>
  <si>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</si>
  <si>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</si>
  <si>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</si>
  <si>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</si>
  <si>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</si>
  <si>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</si>
  <si>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</si>
  <si>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</si>
  <si>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</si>
  <si>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</si>
  <si>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</si>
  <si>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</si>
  <si>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</si>
  <si>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</si>
  <si>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</si>
  <si>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</si>
  <si>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</si>
  <si>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</si>
  <si>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</si>
  <si>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</si>
  <si>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</si>
  <si>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</si>
  <si>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</si>
  <si>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</si>
  <si>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</si>
  <si>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</si>
  <si>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</si>
  <si>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</si>
  <si>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</si>
  <si>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</si>
  <si>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</si>
  <si>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</si>
  <si>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</si>
  <si>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</si>
  <si>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</si>
  <si>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</si>
  <si>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</si>
  <si>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</si>
  <si>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</si>
  <si>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</si>
  <si>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</si>
  <si>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</si>
  <si>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</si>
  <si>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</si>
  <si>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</si>
  <si>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</si>
  <si>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</si>
  <si>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</si>
  <si>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</si>
  <si>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</si>
  <si>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</si>
  <si>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</si>
  <si>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</si>
  <si>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</si>
  <si>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</si>
  <si>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</si>
  <si>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</si>
  <si>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</si>
  <si>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</si>
  <si>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</si>
  <si>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</si>
  <si>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</si>
  <si>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</si>
  <si>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</si>
  <si>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</si>
  <si>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</si>
  <si>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</si>
  <si>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</si>
  <si>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</si>
  <si>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</si>
  <si>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</si>
  <si>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</si>
  <si>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</si>
  <si>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</si>
  <si>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</si>
  <si>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</si>
  <si>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</si>
  <si>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</si>
  <si>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</si>
  <si>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</si>
  <si>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</si>
  <si>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</si>
  <si>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</si>
  <si>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</si>
  <si>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</si>
  <si>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</si>
  <si>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</si>
  <si>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</si>
  <si>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</si>
  <si>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</si>
  <si>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</si>
  <si>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</si>
  <si>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</si>
  <si>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</si>
  <si>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</si>
  <si>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</si>
  <si>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</si>
  <si>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</si>
  <si>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</si>
  <si>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</si>
  <si>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</si>
  <si>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</si>
  <si>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</si>
  <si>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</si>
  <si>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</si>
  <si>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</si>
  <si>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</si>
  <si>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</si>
  <si>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</si>
  <si>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</si>
  <si>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</si>
  <si>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</si>
  <si>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</si>
  <si>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</si>
  <si>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</si>
  <si>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</si>
  <si>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</si>
  <si>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</si>
  <si>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</si>
  <si>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</si>
  <si>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</si>
  <si>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</si>
  <si>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</si>
  <si>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</si>
  <si>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</si>
  <si>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</si>
  <si>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</si>
  <si>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</si>
  <si>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</si>
  <si>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</si>
  <si>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</si>
  <si>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</si>
  <si>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</si>
  <si>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</si>
  <si>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</si>
  <si>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</si>
  <si>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</si>
  <si>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</si>
  <si>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</si>
  <si>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</si>
  <si>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</si>
  <si>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</si>
  <si>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</si>
  <si>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</si>
  <si>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</si>
  <si>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</si>
  <si>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</si>
  <si>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</si>
  <si>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</si>
  <si>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</si>
  <si>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</si>
  <si>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</si>
  <si>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</si>
  <si>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</si>
  <si>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</si>
  <si>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</si>
  <si>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</si>
  <si>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</si>
  <si>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</si>
  <si>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</si>
  <si>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</si>
  <si>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</si>
  <si>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</si>
  <si>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</si>
  <si>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</si>
  <si>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</si>
  <si>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</si>
  <si>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</si>
  <si>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</si>
  <si>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</si>
  <si>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</si>
  <si>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</si>
  <si>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</si>
  <si>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</si>
  <si>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</si>
  <si>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</si>
  <si>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</si>
  <si>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</si>
  <si>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</si>
  <si>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</si>
  <si>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</si>
  <si>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</si>
  <si>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</si>
  <si>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</si>
  <si>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</si>
  <si>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</si>
  <si>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</si>
  <si>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</si>
  <si>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</si>
  <si>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</si>
  <si>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</si>
  <si>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</si>
  <si>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</si>
  <si>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</si>
  <si>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</si>
  <si>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</si>
  <si>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</si>
  <si>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</si>
  <si>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</si>
  <si>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</si>
  <si>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</si>
  <si>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</si>
  <si>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</si>
  <si>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</si>
  <si>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</si>
  <si>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</si>
  <si>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</si>
  <si>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</si>
  <si>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</si>
  <si>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</si>
  <si>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</si>
  <si>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</si>
  <si>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</si>
  <si>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</si>
  <si>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</si>
  <si>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</si>
  <si>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</si>
  <si>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</si>
  <si>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</si>
  <si>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</si>
  <si>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</si>
  <si>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</si>
  <si>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</si>
  <si>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</si>
  <si>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</si>
  <si>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</si>
  <si>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</si>
  <si>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</si>
  <si>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</si>
  <si>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</si>
  <si>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</si>
  <si>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</si>
  <si>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</si>
  <si>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</si>
  <si>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</si>
  <si>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</si>
  <si>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</si>
  <si>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</si>
  <si>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</si>
  <si>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</si>
  <si>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</si>
  <si>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</si>
  <si>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</si>
  <si>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</si>
  <si>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</si>
  <si>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</si>
  <si>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</si>
  <si>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</si>
  <si>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</si>
  <si>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</si>
  <si>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</si>
  <si>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</si>
  <si>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</si>
  <si>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</si>
  <si>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</si>
  <si>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</si>
  <si>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</si>
  <si>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</si>
  <si>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</si>
  <si>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</si>
  <si>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</si>
  <si>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</si>
  <si>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</si>
  <si>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</si>
  <si>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</si>
  <si>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</si>
  <si>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</si>
  <si>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</si>
  <si>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</si>
  <si>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</si>
  <si>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</si>
  <si>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</si>
  <si>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</si>
  <si>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</si>
  <si>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</si>
  <si>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</si>
  <si>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</si>
  <si>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</si>
  <si>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</si>
  <si>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</si>
  <si>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</si>
  <si>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</si>
  <si>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</si>
  <si>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</si>
  <si>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</si>
  <si>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</si>
  <si>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</si>
  <si>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</si>
  <si>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</si>
  <si>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</si>
  <si>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</si>
  <si>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</si>
  <si>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</si>
  <si>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</si>
  <si>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</si>
  <si>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</si>
  <si>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</si>
  <si>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</si>
  <si>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</si>
  <si>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</si>
  <si>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</si>
  <si>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</si>
  <si>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</si>
  <si>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</si>
  <si>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</si>
  <si>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</si>
  <si>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</si>
  <si>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</si>
  <si>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</si>
  <si>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</si>
  <si>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</si>
  <si>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</si>
  <si>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</si>
  <si>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</si>
  <si>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</si>
  <si>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</si>
  <si>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</si>
  <si>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</si>
  <si>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</si>
  <si>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</si>
  <si>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</si>
  <si>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</si>
  <si>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</si>
  <si>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</si>
  <si>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</si>
  <si>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</si>
  <si>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</si>
  <si>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</si>
  <si>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</si>
  <si>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</si>
  <si>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</si>
  <si>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</si>
  <si>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</si>
  <si>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</si>
  <si>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</si>
  <si>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</si>
  <si>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</si>
  <si>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</si>
  <si>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</si>
  <si>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</si>
  <si>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</si>
  <si>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</si>
  <si>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</si>
  <si>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</si>
  <si>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</si>
  <si>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</si>
  <si>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</si>
  <si>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</si>
  <si>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</si>
  <si>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</si>
  <si>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</si>
  <si>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</si>
  <si>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</si>
  <si>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</si>
  <si>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</si>
  <si>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</si>
  <si>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</si>
  <si>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</si>
  <si>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</si>
  <si>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</si>
  <si>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</si>
  <si>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</si>
  <si>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</si>
  <si>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</si>
  <si>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</si>
  <si>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</si>
  <si>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</si>
  <si>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</si>
  <si>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</si>
  <si>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</si>
  <si>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</si>
  <si>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</si>
  <si>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</si>
  <si>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</si>
  <si>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</si>
  <si>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</si>
  <si>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</si>
  <si>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</si>
  <si>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</si>
  <si>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</si>
  <si>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</si>
  <si>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</si>
  <si>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</si>
  <si>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</si>
  <si>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</si>
  <si>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</si>
  <si>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</si>
  <si>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</si>
  <si>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</si>
  <si>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</si>
  <si>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</si>
  <si>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</si>
  <si>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</si>
  <si>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</si>
  <si>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</si>
  <si>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</si>
  <si>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</si>
  <si>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</si>
  <si>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</si>
  <si>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</si>
  <si>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</si>
  <si>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</si>
  <si>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</si>
  <si>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</si>
  <si>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</si>
  <si>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</si>
  <si>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</si>
  <si>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</si>
  <si>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</si>
  <si>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</si>
  <si>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</si>
  <si>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</si>
  <si>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</si>
  <si>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</si>
  <si>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</si>
  <si>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</si>
  <si>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</si>
  <si>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</si>
  <si>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</si>
  <si>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</si>
  <si>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</si>
  <si>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</si>
  <si>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</si>
  <si>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</si>
  <si>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</si>
  <si>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</si>
  <si>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</si>
  <si>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</si>
  <si>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</si>
  <si>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</si>
  <si>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</si>
  <si>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</si>
  <si>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</si>
  <si>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</si>
  <si>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</si>
  <si>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</si>
  <si>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</si>
  <si>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</si>
  <si>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</si>
  <si>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</si>
  <si>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</si>
  <si>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</si>
  <si>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</si>
  <si>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</si>
  <si>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</si>
  <si>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</si>
  <si>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</si>
  <si>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</si>
  <si>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</si>
  <si>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</si>
  <si>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</si>
  <si>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</si>
  <si>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</si>
  <si>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</si>
  <si>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</si>
  <si>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</si>
  <si>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</si>
  <si>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</si>
  <si>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</si>
  <si>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</si>
  <si>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</si>
  <si>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</si>
  <si>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</si>
  <si>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</si>
  <si>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</si>
  <si>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</si>
  <si>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</si>
  <si>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</si>
  <si>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</si>
  <si>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</si>
  <si>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</si>
  <si>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</si>
  <si>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</si>
  <si>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</si>
  <si>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</si>
  <si>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</si>
  <si>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</si>
  <si>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</si>
  <si>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</si>
  <si>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</si>
  <si>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</si>
  <si>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</si>
  <si>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</si>
  <si>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</si>
  <si>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</si>
  <si>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</si>
  <si>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</si>
  <si>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</si>
  <si>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</si>
  <si>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</si>
  <si>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</si>
  <si>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</si>
  <si>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</si>
  <si>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</si>
  <si>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</si>
  <si>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</si>
  <si>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</si>
  <si>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</si>
  <si>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</si>
  <si>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</si>
  <si>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</si>
  <si>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</si>
  <si>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</si>
  <si>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</si>
  <si>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</si>
  <si>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</si>
  <si>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</si>
  <si>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</si>
  <si>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</si>
  <si>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</si>
  <si>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</si>
  <si>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</si>
  <si>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</si>
  <si>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</si>
  <si>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</si>
  <si>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</si>
  <si>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</si>
  <si>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</si>
  <si>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</si>
  <si>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</si>
  <si>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</si>
  <si>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</si>
  <si>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</si>
  <si>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</si>
  <si>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</si>
  <si>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</si>
  <si>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</si>
  <si>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</si>
  <si>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</si>
  <si>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</si>
  <si>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</si>
  <si>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</si>
  <si>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</si>
  <si>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</si>
  <si>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</si>
  <si>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</si>
  <si>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</si>
  <si>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</si>
  <si>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</si>
  <si>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</si>
  <si>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</si>
  <si>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</si>
  <si>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</si>
  <si>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</si>
  <si>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</si>
  <si>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</si>
  <si>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</si>
  <si>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</si>
  <si>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</si>
  <si>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</si>
  <si>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</si>
  <si>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</si>
  <si>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</si>
  <si>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</si>
  <si>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</si>
  <si>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</si>
  <si>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</si>
  <si>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</si>
  <si>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</si>
  <si>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</si>
  <si>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</si>
  <si>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</si>
  <si>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</si>
  <si>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</si>
  <si>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</si>
  <si>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</si>
  <si>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</si>
  <si>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</si>
  <si>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</si>
  <si>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</si>
  <si>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</si>
  <si>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</si>
  <si>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</si>
  <si>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</si>
  <si>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</si>
  <si>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</si>
  <si>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</si>
  <si>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</si>
  <si>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</si>
  <si>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</si>
  <si>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</si>
  <si>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</si>
  <si>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</si>
  <si>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</si>
  <si>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</si>
  <si>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</si>
  <si>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</si>
  <si>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</si>
  <si>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</si>
  <si>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</si>
  <si>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</si>
  <si>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</si>
  <si>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</si>
  <si>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</si>
  <si>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</si>
  <si>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</si>
  <si>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</si>
  <si>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</si>
  <si>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</si>
  <si>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</si>
  <si>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</si>
  <si>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</si>
  <si>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</si>
  <si>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</si>
  <si>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</si>
  <si>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</si>
  <si>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</si>
  <si>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</si>
  <si>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</si>
  <si>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</si>
  <si>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</si>
  <si>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</si>
  <si>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</si>
  <si>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</si>
  <si>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</si>
  <si>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</si>
  <si>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</si>
  <si>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</si>
  <si>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</si>
  <si>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</si>
  <si>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</si>
  <si>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</si>
  <si>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</si>
  <si>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</si>
  <si>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</si>
  <si>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</si>
  <si>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</si>
  <si>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</si>
  <si>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</si>
  <si>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</si>
  <si>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</si>
  <si>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</si>
  <si>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</si>
  <si>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</si>
  <si>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</si>
  <si>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</si>
  <si>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</si>
  <si>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</si>
  <si>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</si>
  <si>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</si>
  <si>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</si>
  <si>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</si>
  <si>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</si>
  <si>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</si>
  <si>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</si>
  <si>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</si>
  <si>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</si>
  <si>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</si>
  <si>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</si>
  <si>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</si>
  <si>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</si>
  <si>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</si>
  <si>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</si>
  <si>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</si>
  <si>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</si>
  <si>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</si>
  <si>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</si>
  <si>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</si>
  <si>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</si>
  <si>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</si>
  <si>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</si>
  <si>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</si>
  <si>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</si>
  <si>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</si>
  <si>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</si>
  <si>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</si>
  <si>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</si>
  <si>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</si>
  <si>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</si>
  <si>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</si>
  <si>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</si>
  <si>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</si>
  <si>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</si>
  <si>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</si>
  <si>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</si>
  <si>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</si>
  <si>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</si>
  <si>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</si>
  <si>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</si>
  <si>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</si>
  <si>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</si>
  <si>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</si>
  <si>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</si>
  <si>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</si>
  <si>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</si>
  <si>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</si>
  <si>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</si>
  <si>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</si>
  <si>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</si>
  <si>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</si>
  <si>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</si>
  <si>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</si>
  <si>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</si>
  <si>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</si>
  <si>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</si>
  <si>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</si>
  <si>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</si>
  <si>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</si>
  <si>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</si>
  <si>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</si>
  <si>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</si>
  <si>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</si>
  <si>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</si>
  <si>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</si>
  <si>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</si>
  <si>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</si>
  <si>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</si>
  <si>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</si>
  <si>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</si>
  <si>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</si>
  <si>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</si>
  <si>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</si>
  <si>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</si>
  <si>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</si>
  <si>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</si>
  <si>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</si>
  <si>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</si>
  <si>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</si>
  <si>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</si>
  <si>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</si>
  <si>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</si>
  <si>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</si>
  <si>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</si>
  <si>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</si>
  <si>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</si>
  <si>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</si>
  <si>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</si>
  <si>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</si>
  <si>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</si>
  <si>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</si>
  <si>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</si>
  <si>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</si>
  <si>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</si>
  <si>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</si>
  <si>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</si>
  <si>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</si>
  <si>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</si>
  <si>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</si>
  <si>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</si>
  <si>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</si>
  <si>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</si>
  <si>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</si>
  <si>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</si>
  <si>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</si>
  <si>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</si>
  <si>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</si>
  <si>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</si>
  <si>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</si>
  <si>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</si>
  <si>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</si>
  <si>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</si>
  <si>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</si>
  <si>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</si>
  <si>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</si>
  <si>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</si>
  <si>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</si>
  <si>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</si>
  <si>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</si>
  <si>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</si>
  <si>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</si>
  <si>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</si>
  <si>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</si>
  <si>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</si>
  <si>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</si>
  <si>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</si>
  <si>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</si>
  <si>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</si>
  <si>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</si>
  <si>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</si>
  <si>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</si>
  <si>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</si>
  <si>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</si>
  <si>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</si>
  <si>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</si>
  <si>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</si>
  <si>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</si>
  <si>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</si>
  <si>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</si>
  <si>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</si>
  <si>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</si>
  <si>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</si>
  <si>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</si>
  <si>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</si>
  <si>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</si>
  <si>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</si>
  <si>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</si>
  <si>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</si>
  <si>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</si>
  <si>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</si>
  <si>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</si>
  <si>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</si>
  <si>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</si>
  <si>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</si>
  <si>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</si>
  <si>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</si>
  <si>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</si>
  <si>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</si>
  <si>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</si>
  <si>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</si>
  <si>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</si>
  <si>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</si>
  <si>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</si>
  <si>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</si>
  <si>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</si>
  <si>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</si>
  <si>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</si>
  <si>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</si>
  <si>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</si>
  <si>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</si>
  <si>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</si>
  <si>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</si>
  <si>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</si>
  <si>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</si>
  <si>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</si>
  <si>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</si>
  <si>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</si>
  <si>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</si>
  <si>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</si>
  <si>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</si>
  <si>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</si>
  <si>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</si>
  <si>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</si>
  <si>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</si>
  <si>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</si>
  <si>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</si>
  <si>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</si>
  <si>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</si>
  <si>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</si>
  <si>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</si>
  <si>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</si>
  <si>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</si>
  <si>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</si>
  <si>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</si>
  <si>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</si>
  <si>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</si>
  <si>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</si>
  <si>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</si>
  <si>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</si>
  <si>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</si>
  <si>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</si>
  <si>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</si>
  <si>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</si>
  <si>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</si>
  <si>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</si>
  <si>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</si>
  <si>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</si>
  <si>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</si>
  <si>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</si>
  <si>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</si>
  <si>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</si>
  <si>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</si>
  <si>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</si>
  <si>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</si>
  <si>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</si>
  <si>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</si>
  <si>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</si>
  <si>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</si>
  <si>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</si>
  <si>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</si>
  <si>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</si>
  <si>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</si>
  <si>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</si>
  <si>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</si>
  <si>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</si>
  <si>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</si>
  <si>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</si>
  <si>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</si>
  <si>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</si>
  <si>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</si>
  <si>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</si>
  <si>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</si>
  <si>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</si>
  <si>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</si>
  <si>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</si>
  <si>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</si>
  <si>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</si>
  <si>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</si>
  <si>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</si>
  <si>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</si>
  <si>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</si>
  <si>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</si>
  <si>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</si>
  <si>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</si>
  <si>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</si>
  <si>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</si>
  <si>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</si>
  <si>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</si>
  <si>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</si>
  <si>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</si>
  <si>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</si>
  <si>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</si>
  <si>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</si>
  <si>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</si>
  <si>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</si>
  <si>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</si>
  <si>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</si>
  <si>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</si>
  <si>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</si>
  <si>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</si>
  <si>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</si>
  <si>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</si>
  <si>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</si>
  <si>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</si>
  <si>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</si>
  <si>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</si>
  <si>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</si>
  <si>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</si>
  <si>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</si>
  <si>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</si>
  <si>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</si>
  <si>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</si>
  <si>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</si>
  <si>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</si>
  <si>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</si>
  <si>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</si>
  <si>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</si>
  <si>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</si>
  <si>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</si>
  <si>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</si>
  <si>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</si>
  <si>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</si>
  <si>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</si>
  <si>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</si>
  <si>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</si>
  <si>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</si>
  <si>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</si>
  <si>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</si>
  <si>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</si>
  <si>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</si>
  <si>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</si>
  <si>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</si>
  <si>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</si>
  <si>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</si>
  <si>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</si>
  <si>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</si>
  <si>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</si>
  <si>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</si>
  <si>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</si>
  <si>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</si>
  <si>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</si>
  <si>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</si>
  <si>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</si>
  <si>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</si>
  <si>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</si>
  <si>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</si>
  <si>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</si>
  <si>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</si>
  <si>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</si>
  <si>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</si>
  <si>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</si>
  <si>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</si>
  <si>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</si>
  <si>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</si>
  <si>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</si>
  <si>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</si>
  <si>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</si>
  <si>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</si>
  <si>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</si>
  <si>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</si>
  <si>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</si>
  <si>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</si>
  <si>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</si>
  <si>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</si>
  <si>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</si>
  <si>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</si>
  <si>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</si>
  <si>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</si>
  <si>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</si>
  <si>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</si>
  <si>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</si>
  <si>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</si>
  <si>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</si>
  <si>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</si>
  <si>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</si>
  <si>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</si>
  <si>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</si>
  <si>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</si>
  <si>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</si>
  <si>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</si>
  <si>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</si>
  <si>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</si>
  <si>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</si>
  <si>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</si>
  <si>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</si>
  <si>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</si>
  <si>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</si>
  <si>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</si>
  <si>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</si>
  <si>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</si>
  <si>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</si>
  <si>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</si>
  <si>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</si>
  <si>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</si>
  <si>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</si>
  <si>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</si>
  <si>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</si>
  <si>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</si>
  <si>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</si>
  <si>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</si>
  <si>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</si>
  <si>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</si>
  <si>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</si>
  <si>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</si>
  <si>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</si>
  <si>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</si>
  <si>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</si>
  <si>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</si>
  <si>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</si>
  <si>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</si>
  <si>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</si>
  <si>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</si>
  <si>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</si>
  <si>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</si>
  <si>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</si>
  <si>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</si>
  <si>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</si>
  <si>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</si>
  <si>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</si>
  <si>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</si>
  <si>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</si>
  <si>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</si>
  <si>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</si>
  <si>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</si>
  <si>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</si>
  <si>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</si>
  <si>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</si>
  <si>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</si>
  <si>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</si>
  <si>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</si>
  <si>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</si>
  <si>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</si>
  <si>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</si>
  <si>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</si>
  <si>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</si>
  <si>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</si>
  <si>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</si>
  <si>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</si>
  <si>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</si>
  <si>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</si>
  <si>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</si>
  <si>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</si>
  <si>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</si>
  <si>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</si>
  <si>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</si>
  <si>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</si>
  <si>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</si>
  <si>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</si>
  <si>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</si>
  <si>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</si>
  <si>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</si>
  <si>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</si>
  <si>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</si>
  <si>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</si>
  <si>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</si>
  <si>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</si>
  <si>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</si>
  <si>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</si>
  <si>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</si>
  <si>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</si>
  <si>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</si>
  <si>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</si>
  <si>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</si>
  <si>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</si>
  <si>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</si>
  <si>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</si>
  <si>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</si>
  <si>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</si>
  <si>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</si>
  <si>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</si>
  <si>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</si>
  <si>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</si>
  <si>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</si>
  <si>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</si>
  <si>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</si>
  <si>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</si>
  <si>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</si>
  <si>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</si>
  <si>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</si>
  <si>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</si>
  <si>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</si>
  <si>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</si>
  <si>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</si>
  <si>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</si>
  <si>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</si>
  <si>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</si>
  <si>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</si>
  <si>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</si>
  <si>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</si>
  <si>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</si>
  <si>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</si>
  <si>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</si>
  <si>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</si>
  <si>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</si>
  <si>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</si>
  <si>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</si>
  <si>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</si>
  <si>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</si>
  <si>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</si>
  <si>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</si>
  <si>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</si>
  <si>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</si>
  <si>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</si>
  <si>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</si>
  <si>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</si>
  <si>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</si>
  <si>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</si>
  <si>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</si>
  <si>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</si>
  <si>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</si>
  <si>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</si>
  <si>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</si>
  <si>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</si>
  <si>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</si>
  <si>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</si>
  <si>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</si>
  <si>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</si>
  <si>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</si>
  <si>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</si>
  <si>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</si>
  <si>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</si>
  <si>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</si>
  <si>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</si>
  <si>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</si>
  <si>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</si>
  <si>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</si>
  <si>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</si>
  <si>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</si>
  <si>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</si>
  <si>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</si>
  <si>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</si>
  <si>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</si>
  <si>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</si>
  <si>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</si>
  <si>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</si>
  <si>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</si>
  <si>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</si>
  <si>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</si>
  <si>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</si>
  <si>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</si>
  <si>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</si>
  <si>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</si>
  <si>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</si>
  <si>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</si>
  <si>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</si>
  <si>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</si>
  <si>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</si>
  <si>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</si>
  <si>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</si>
  <si>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</si>
  <si>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</si>
  <si>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</si>
  <si>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</si>
  <si>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</si>
  <si>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</si>
  <si>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</si>
  <si>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</si>
  <si>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</si>
  <si>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</si>
  <si>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</si>
  <si>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</si>
  <si>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</si>
  <si>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</si>
  <si>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</si>
  <si>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</si>
  <si>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</si>
  <si>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</si>
  <si>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</si>
  <si>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</si>
  <si>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</si>
  <si>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</si>
  <si>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</si>
  <si>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</si>
  <si>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</si>
  <si>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</si>
  <si>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</si>
  <si>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</si>
  <si>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</si>
  <si>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</si>
  <si>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</si>
  <si>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</si>
  <si>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</si>
  <si>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</si>
  <si>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</si>
  <si>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</si>
  <si>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</si>
  <si>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</si>
  <si>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</si>
  <si>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</si>
  <si>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</si>
  <si>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</si>
  <si>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</si>
  <si>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</si>
  <si>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</si>
  <si>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</si>
  <si>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</si>
  <si>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</si>
  <si>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</si>
  <si>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</si>
  <si>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</si>
  <si>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</si>
  <si>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</si>
  <si>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</si>
  <si>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</si>
  <si>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</si>
  <si>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</si>
  <si>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</si>
  <si>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</si>
  <si>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</si>
  <si>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</si>
  <si>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</si>
  <si>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</si>
  <si>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</si>
  <si>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</si>
  <si>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</si>
  <si>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</si>
  <si>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</si>
  <si>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</si>
  <si>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</si>
  <si>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</si>
  <si>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</si>
  <si>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</si>
  <si>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</si>
  <si>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</si>
  <si>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</si>
  <si>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</si>
  <si>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</si>
  <si>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</si>
  <si>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</si>
  <si>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</si>
  <si>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</si>
  <si>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</si>
  <si>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</si>
  <si>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</si>
  <si>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</si>
  <si>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</si>
  <si>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</si>
  <si>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</si>
  <si>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</si>
  <si>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</si>
  <si>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</si>
  <si>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</si>
  <si>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</si>
  <si>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</si>
  <si>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</si>
  <si>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</si>
  <si>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</si>
  <si>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</si>
  <si>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</si>
  <si>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</si>
  <si>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</si>
  <si>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</si>
  <si>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</si>
  <si>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</si>
  <si>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</si>
  <si>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</si>
  <si>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</si>
  <si>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</si>
  <si>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</si>
  <si>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</si>
  <si>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</si>
  <si>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</si>
  <si>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</si>
  <si>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</si>
  <si>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</si>
  <si>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</si>
  <si>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</si>
  <si>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</si>
  <si>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</si>
  <si>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</si>
  <si>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</si>
  <si>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</si>
  <si>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</si>
  <si>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</si>
  <si>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</si>
  <si>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</si>
  <si>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</si>
  <si>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</si>
  <si>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</si>
  <si>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</si>
  <si>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</si>
  <si>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</si>
  <si>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</si>
  <si>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</si>
  <si>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</si>
  <si>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</si>
  <si>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</si>
  <si>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</si>
  <si>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</si>
  <si>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</si>
  <si>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</si>
  <si>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</si>
  <si>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</si>
  <si>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</si>
  <si>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</si>
  <si>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</si>
  <si>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</si>
  <si>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</si>
  <si>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</si>
  <si>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</si>
  <si>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</si>
  <si>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</si>
  <si>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</si>
  <si>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</si>
  <si>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</si>
  <si>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</si>
  <si>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</si>
  <si>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</si>
  <si>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</si>
  <si>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</si>
  <si>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</si>
  <si>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</si>
  <si>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</si>
  <si>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</si>
  <si>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</si>
  <si>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</si>
  <si>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</si>
  <si>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</si>
  <si>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</si>
  <si>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</si>
  <si>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</si>
  <si>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</si>
  <si>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</si>
  <si>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</si>
  <si>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</si>
  <si>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</si>
  <si>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</si>
  <si>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</si>
  <si>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</si>
  <si>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</si>
  <si>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</si>
  <si>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</si>
  <si>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</si>
  <si>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</si>
  <si>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</si>
  <si>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</si>
  <si>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</si>
  <si>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</si>
  <si>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</si>
  <si>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</si>
  <si>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</si>
  <si>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</si>
  <si>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</si>
  <si>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</si>
  <si>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</si>
  <si>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</si>
  <si>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</si>
  <si>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</si>
  <si>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</si>
  <si>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</si>
  <si>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</si>
  <si>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</si>
  <si>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</si>
  <si>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</si>
  <si>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</si>
  <si>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</si>
  <si>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</si>
  <si>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</si>
  <si>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</si>
  <si>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</si>
  <si>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</si>
  <si>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</si>
  <si>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</si>
  <si>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</si>
  <si>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</si>
  <si>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</si>
  <si>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</si>
  <si>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</si>
  <si>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</si>
  <si>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</si>
  <si>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</si>
  <si>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</si>
  <si>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</si>
  <si>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</si>
  <si>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</si>
  <si>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</si>
  <si>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</si>
  <si>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</si>
  <si>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</si>
  <si>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</si>
  <si>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</si>
  <si>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</si>
  <si>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</si>
  <si>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</si>
  <si>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</si>
  <si>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</si>
  <si>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</si>
  <si>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</si>
  <si>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</si>
  <si>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</si>
  <si>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</si>
  <si>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</si>
  <si>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</si>
  <si>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</si>
  <si>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</si>
  <si>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</si>
  <si>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</si>
  <si>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</si>
  <si>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</si>
  <si>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</si>
  <si>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</si>
  <si>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</si>
  <si>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</si>
  <si>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</si>
  <si>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</si>
  <si>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</si>
  <si>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</si>
  <si>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</si>
  <si>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</si>
  <si>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</si>
  <si>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</si>
  <si>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</si>
  <si>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</si>
  <si>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</si>
  <si>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</si>
  <si>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</si>
  <si>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</si>
  <si>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</si>
  <si>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</si>
  <si>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</si>
  <si>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</si>
  <si>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</si>
  <si>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</si>
  <si>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</si>
  <si>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</si>
  <si>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</si>
  <si>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</si>
  <si>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</si>
  <si>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</si>
  <si>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</si>
  <si>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</si>
  <si>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</si>
  <si>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</si>
  <si>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</si>
  <si>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</si>
  <si>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</si>
  <si>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</si>
  <si>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</si>
  <si>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</si>
  <si>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</si>
  <si>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</si>
  <si>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</si>
  <si>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</si>
  <si>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</si>
  <si>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</si>
  <si>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</si>
  <si>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</si>
  <si>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</si>
  <si>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</si>
  <si>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</si>
  <si>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</si>
  <si>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</si>
  <si>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</si>
  <si>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</si>
  <si>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</si>
  <si>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</si>
  <si>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</si>
  <si>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</si>
  <si>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</si>
  <si>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</si>
  <si>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</si>
  <si>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</si>
  <si>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</si>
  <si>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</si>
  <si>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</si>
  <si>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</si>
  <si>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</si>
  <si>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</si>
  <si>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</si>
  <si>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</si>
  <si>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</si>
  <si>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</si>
  <si>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</si>
  <si>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</si>
  <si>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</si>
  <si>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</si>
  <si>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</si>
  <si>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</si>
  <si>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</si>
  <si>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</si>
  <si>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</si>
  <si>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</si>
  <si>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</si>
  <si>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</si>
  <si>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</si>
  <si>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</si>
  <si>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</si>
  <si>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</si>
  <si>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</si>
  <si>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</si>
  <si>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</si>
  <si>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</si>
  <si>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</si>
  <si>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</si>
  <si>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</si>
  <si>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</si>
  <si>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</si>
  <si>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</si>
  <si>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</si>
  <si>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</si>
  <si>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</si>
  <si>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</si>
  <si>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</si>
  <si>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</si>
  <si>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</si>
  <si>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</si>
  <si>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</si>
  <si>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</si>
  <si>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</si>
  <si>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</si>
  <si>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</si>
  <si>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</si>
  <si>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</si>
  <si>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</si>
  <si>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</si>
  <si>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</si>
  <si>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</si>
  <si>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</si>
  <si>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</si>
  <si>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</si>
  <si>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</si>
  <si>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</si>
  <si>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</si>
  <si>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</si>
  <si>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</si>
  <si>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</si>
  <si>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</si>
  <si>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</si>
  <si>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</si>
  <si>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</si>
  <si>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</si>
  <si>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</si>
  <si>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</si>
  <si>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</si>
  <si>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</si>
  <si>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</si>
  <si>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</si>
  <si>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</si>
  <si>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</si>
  <si>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</si>
  <si>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</si>
  <si>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</si>
  <si>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</si>
  <si>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</si>
  <si>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</si>
  <si>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</si>
  <si>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</si>
  <si>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</si>
  <si>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</si>
  <si>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</si>
  <si>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</si>
  <si>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</si>
  <si>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</si>
  <si>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</si>
  <si>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</si>
  <si>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</si>
  <si>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</si>
  <si>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</si>
  <si>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</si>
  <si>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</si>
  <si>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</si>
  <si>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</si>
  <si>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</si>
  <si>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</si>
  <si>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</si>
  <si>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</si>
  <si>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</si>
  <si>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</si>
  <si>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</si>
  <si>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</si>
  <si>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</si>
  <si>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</si>
  <si>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</si>
  <si>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</si>
  <si>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</si>
  <si>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</si>
  <si>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</si>
  <si>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</si>
  <si>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</si>
  <si>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</si>
  <si>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</si>
  <si>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</si>
  <si>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</si>
  <si>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</si>
  <si>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</si>
  <si>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</si>
  <si>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</si>
  <si>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</si>
  <si>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</si>
  <si>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</si>
  <si>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</si>
  <si>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</si>
  <si>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</si>
  <si>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</si>
  <si>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</si>
  <si>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</si>
  <si>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</si>
  <si>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</si>
  <si>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</si>
  <si>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</si>
  <si>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</si>
  <si>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</si>
  <si>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</si>
  <si>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</si>
  <si>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</si>
  <si>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</si>
  <si>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</si>
  <si>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</si>
  <si>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</si>
  <si>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</si>
  <si>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</si>
  <si>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</si>
  <si>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</si>
  <si>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</si>
  <si>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</si>
  <si>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</si>
  <si>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</si>
  <si>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</si>
  <si>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</si>
  <si>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</si>
  <si>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</si>
  <si>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</si>
  <si>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</si>
  <si>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</si>
  <si>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</si>
  <si>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</si>
  <si>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</si>
  <si>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</si>
  <si>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</si>
  <si>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</si>
  <si>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</si>
  <si>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</si>
  <si>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</si>
  <si>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</si>
  <si>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</si>
  <si>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</si>
  <si>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</si>
  <si>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</si>
  <si>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</si>
  <si>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</si>
  <si>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</si>
  <si>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</si>
  <si>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</si>
  <si>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</si>
  <si>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</si>
  <si>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</si>
  <si>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</si>
  <si>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</si>
  <si>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</si>
  <si>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</si>
  <si>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</si>
  <si>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</si>
  <si>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</si>
  <si>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</si>
  <si>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</si>
  <si>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</si>
  <si>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</si>
  <si>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</si>
  <si>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</si>
  <si>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</si>
  <si>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</si>
  <si>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</si>
  <si>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</si>
  <si>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</si>
  <si>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</si>
  <si>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</si>
  <si>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</si>
  <si>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</si>
  <si>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</si>
  <si>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</si>
  <si>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</si>
  <si>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</si>
  <si>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</si>
  <si>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</si>
  <si>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</si>
  <si>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</si>
  <si>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</si>
  <si>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</si>
  <si>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</si>
  <si>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</si>
  <si>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</si>
  <si>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</si>
  <si>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</si>
  <si>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</si>
  <si>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</si>
  <si>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</si>
  <si>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</si>
  <si>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</si>
  <si>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</si>
  <si>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</si>
  <si>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</si>
  <si>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</si>
  <si>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</si>
  <si>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</si>
  <si>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</si>
  <si>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</si>
  <si>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</si>
  <si>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</si>
  <si>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</si>
  <si>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</si>
  <si>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</si>
  <si>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</si>
  <si>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</si>
  <si>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</si>
  <si>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</si>
  <si>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</si>
  <si>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</si>
  <si>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</si>
  <si>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</si>
  <si>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</si>
  <si>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</si>
  <si>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</si>
  <si>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</si>
  <si>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</si>
  <si>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</si>
  <si>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</si>
  <si>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</si>
  <si>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</si>
  <si>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</si>
  <si>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</si>
  <si>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</si>
  <si>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</si>
  <si>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</si>
  <si>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</si>
  <si>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</si>
  <si>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</si>
  <si>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</si>
  <si>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</si>
  <si>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</si>
  <si>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</si>
  <si>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</si>
  <si>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</si>
  <si>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</si>
  <si>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</si>
  <si>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</si>
  <si>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</si>
  <si>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</si>
  <si>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</si>
  <si>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</si>
  <si>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</si>
  <si>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</si>
  <si>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</si>
  <si>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</si>
  <si>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</si>
  <si>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</si>
  <si>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</si>
  <si>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</si>
  <si>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</si>
  <si>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</si>
  <si>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</si>
  <si>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</si>
  <si>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</si>
  <si>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</si>
  <si>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</si>
  <si>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</si>
  <si>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</si>
  <si>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</si>
  <si>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</si>
  <si>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</si>
  <si>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</si>
  <si>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</si>
  <si>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</si>
  <si>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</si>
  <si>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</si>
  <si>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</si>
  <si>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</si>
  <si>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</si>
  <si>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</si>
  <si>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</si>
  <si>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</si>
  <si>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</si>
  <si>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</si>
  <si>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</si>
  <si>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</si>
  <si>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</si>
  <si>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</si>
  <si>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</si>
  <si>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</si>
  <si>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</si>
  <si>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</si>
  <si>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</si>
  <si>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</si>
  <si>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</si>
  <si>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</si>
  <si>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</si>
  <si>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</si>
  <si>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</si>
  <si>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</si>
  <si>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</si>
  <si>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</si>
  <si>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</si>
  <si>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</si>
  <si>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</si>
  <si>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</si>
  <si>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</si>
  <si>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</si>
  <si>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</si>
  <si>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</si>
  <si>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</si>
  <si>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</si>
  <si>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</si>
  <si>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</si>
  <si>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</si>
  <si>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</si>
  <si>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</si>
  <si>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</si>
  <si>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</si>
  <si>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</si>
  <si>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</si>
  <si>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</si>
  <si>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</si>
  <si>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</si>
  <si>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</si>
  <si>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</si>
  <si>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</si>
  <si>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</si>
  <si>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</si>
  <si>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</si>
  <si>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</si>
  <si>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</si>
  <si>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</si>
  <si>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</si>
  <si>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</si>
  <si>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</si>
  <si>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</si>
  <si>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</si>
  <si>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</si>
  <si>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</si>
  <si>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</si>
  <si>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</si>
  <si>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</si>
  <si>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</si>
  <si>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</si>
  <si>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</si>
  <si>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</si>
  <si>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</si>
  <si>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</si>
  <si>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</si>
  <si>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</si>
  <si>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</si>
  <si>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</si>
  <si>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</si>
  <si>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</si>
  <si>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</si>
  <si>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</si>
  <si>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</si>
  <si>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</si>
  <si>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</si>
  <si>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</si>
  <si>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</si>
  <si>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</si>
  <si>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</si>
  <si>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</si>
  <si>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</si>
  <si>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</si>
  <si>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</si>
  <si>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</si>
  <si>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</si>
  <si>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</si>
  <si>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</si>
  <si>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</si>
  <si>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</si>
  <si>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</si>
  <si>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</si>
  <si>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</si>
  <si>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</si>
  <si>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</si>
  <si>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</si>
  <si>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</si>
  <si>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</si>
  <si>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</si>
  <si>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</si>
  <si>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</si>
  <si>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</si>
  <si>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</si>
  <si>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</si>
  <si>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</si>
  <si>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</si>
  <si>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</si>
  <si>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</si>
  <si>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</si>
  <si>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</si>
  <si>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</si>
  <si>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</si>
  <si>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</si>
  <si>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</si>
  <si>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</si>
  <si>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</si>
  <si>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</si>
  <si>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</si>
  <si>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</si>
  <si>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</si>
  <si>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</si>
  <si>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</si>
  <si>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</si>
  <si>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</si>
  <si>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</si>
  <si>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</si>
  <si>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</si>
  <si>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</si>
  <si>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</si>
  <si>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</si>
  <si>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</si>
  <si>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</si>
  <si>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</si>
  <si>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</si>
  <si>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</si>
  <si>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</si>
  <si>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</si>
  <si>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</si>
  <si>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</si>
  <si>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</si>
  <si>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</si>
  <si>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</si>
  <si>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</si>
  <si>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</si>
  <si>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</si>
  <si>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</si>
  <si>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</si>
  <si>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</si>
  <si>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</si>
  <si>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</si>
  <si>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</si>
  <si>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</si>
  <si>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</si>
  <si>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</si>
  <si>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</si>
  <si>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</si>
  <si>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</si>
  <si>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</si>
  <si>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</si>
  <si>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</si>
  <si>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</si>
  <si>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</si>
  <si>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</si>
  <si>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</si>
  <si>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</si>
  <si>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</si>
  <si>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</si>
  <si>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</si>
  <si>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</si>
  <si>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</si>
  <si>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</si>
  <si>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</si>
  <si>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</si>
  <si>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</si>
  <si>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</si>
  <si>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</si>
  <si>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</si>
  <si>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</si>
  <si>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</si>
  <si>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</si>
  <si>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</si>
  <si>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</si>
  <si>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</si>
  <si>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</si>
  <si>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</si>
  <si>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</si>
  <si>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</si>
  <si>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</si>
  <si>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</si>
  <si>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</si>
  <si>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</si>
  <si>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</si>
  <si>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</si>
  <si>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</si>
  <si>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</si>
  <si>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</si>
  <si>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</si>
  <si>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</si>
  <si>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</si>
  <si>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</si>
  <si>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</si>
  <si>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</si>
  <si>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</si>
  <si>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</si>
  <si>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</si>
  <si>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</si>
  <si>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</si>
  <si>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</si>
  <si>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</si>
  <si>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</si>
  <si>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</si>
  <si>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</si>
  <si>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</si>
  <si>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</si>
  <si>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</si>
  <si>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</si>
  <si>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</si>
  <si>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</si>
  <si>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</si>
  <si>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</si>
  <si>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</si>
  <si>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</si>
  <si>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</si>
  <si>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</si>
  <si>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</si>
  <si>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</si>
  <si>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</si>
  <si>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</si>
  <si>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</si>
  <si>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</si>
  <si>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</si>
  <si>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</si>
  <si>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</si>
  <si>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</si>
  <si>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</si>
  <si>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</si>
  <si>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</si>
  <si>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</si>
  <si>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</si>
  <si>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</si>
  <si>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</si>
  <si>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</si>
  <si>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</si>
  <si>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</si>
  <si>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</si>
  <si>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</si>
  <si>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</si>
  <si>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</si>
  <si>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</si>
  <si>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</si>
  <si>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</si>
  <si>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</si>
  <si>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</si>
  <si>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</si>
  <si>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</si>
  <si>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</si>
  <si>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</si>
  <si>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</si>
  <si>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</si>
  <si>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</si>
  <si>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</si>
  <si>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</si>
  <si>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</si>
  <si>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</si>
  <si>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</si>
  <si>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</si>
  <si>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</si>
  <si>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</si>
  <si>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</si>
  <si>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</si>
  <si>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</si>
  <si>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</si>
  <si>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</si>
  <si>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</si>
  <si>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</si>
  <si>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</si>
  <si>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</si>
  <si>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</si>
  <si>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</si>
  <si>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</si>
  <si>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</si>
  <si>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</si>
  <si>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</si>
  <si>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</si>
  <si>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</si>
  <si>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</si>
  <si>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</si>
  <si>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</si>
  <si>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</si>
  <si>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</si>
  <si>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</si>
  <si>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</si>
  <si>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</si>
  <si>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</si>
  <si>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</si>
  <si>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</si>
  <si>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</si>
  <si>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</si>
  <si>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</si>
  <si>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</si>
  <si>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</si>
  <si>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</si>
  <si>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</si>
  <si>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</si>
  <si>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</si>
  <si>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</si>
  <si>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</si>
  <si>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</si>
  <si>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</si>
  <si>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</si>
  <si>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</si>
  <si>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</si>
  <si>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</si>
  <si>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</si>
  <si>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</si>
  <si>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</si>
  <si>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</si>
  <si>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</si>
  <si>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</si>
  <si>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</si>
  <si>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</si>
  <si>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</si>
  <si>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</si>
  <si>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</si>
  <si>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</si>
  <si>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</si>
  <si>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</si>
  <si>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</si>
  <si>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</si>
  <si>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</si>
  <si>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</si>
  <si>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</si>
  <si>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</si>
  <si>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</si>
  <si>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</si>
  <si>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</si>
  <si>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</si>
  <si>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</si>
  <si>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</si>
  <si>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</si>
  <si>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</si>
  <si>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</si>
  <si>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</si>
  <si>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</si>
  <si>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</si>
  <si>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</si>
  <si>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</si>
  <si>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</si>
  <si>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</si>
  <si>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</si>
  <si>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</si>
  <si>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</si>
  <si>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</si>
  <si>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</si>
  <si>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</si>
  <si>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</si>
  <si>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</si>
  <si>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</si>
  <si>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</si>
  <si>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</si>
  <si>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</si>
  <si>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</si>
  <si>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</si>
  <si>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</si>
  <si>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</si>
  <si>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</si>
  <si>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</si>
  <si>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</si>
  <si>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</si>
  <si>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</si>
  <si>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</si>
  <si>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</si>
  <si>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</si>
  <si>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</si>
  <si>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</si>
  <si>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</si>
  <si>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</si>
  <si>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</si>
  <si>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</si>
  <si>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</si>
  <si>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</si>
  <si>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</si>
  <si>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</si>
  <si>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</si>
  <si>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</si>
  <si>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</si>
  <si>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</si>
  <si>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</si>
  <si>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</si>
  <si>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</si>
  <si>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</si>
  <si>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</si>
  <si>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</si>
  <si>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</si>
  <si>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</si>
  <si>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</si>
  <si>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</si>
  <si>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</si>
  <si>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</si>
  <si>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</si>
  <si>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</si>
  <si>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</si>
  <si>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</si>
  <si>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</si>
  <si>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</si>
  <si>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</si>
  <si>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</si>
  <si>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</si>
  <si>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</si>
  <si>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</si>
  <si>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</si>
  <si>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</si>
  <si>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</si>
  <si>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</si>
  <si>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</si>
  <si>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</si>
  <si>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</si>
  <si>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</si>
  <si>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</si>
  <si>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</si>
  <si>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</si>
  <si>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</si>
  <si>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</si>
  <si>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</si>
  <si>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</si>
  <si>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</si>
  <si>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</si>
  <si>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</si>
  <si>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</si>
  <si>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</si>
  <si>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</si>
  <si>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</si>
  <si>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</si>
  <si>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</si>
  <si>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</si>
  <si>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</si>
  <si>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</si>
  <si>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</si>
  <si>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</si>
  <si>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</si>
  <si>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</si>
  <si>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</si>
  <si>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</si>
  <si>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</si>
  <si>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</si>
  <si>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</si>
  <si>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</si>
  <si>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</si>
  <si>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</si>
  <si>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</si>
  <si>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</si>
  <si>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</si>
  <si>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</si>
  <si>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</si>
  <si>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</si>
  <si>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</si>
  <si>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</si>
  <si>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</si>
  <si>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</si>
  <si>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</si>
  <si>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</si>
  <si>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</si>
  <si>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</si>
  <si>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</si>
  <si>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</si>
  <si>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</si>
  <si>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</si>
  <si>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</si>
  <si>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</si>
  <si>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</si>
  <si>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</si>
  <si>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</si>
  <si>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</si>
  <si>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</si>
  <si>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</si>
  <si>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</si>
  <si>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</si>
  <si>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</si>
  <si>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</si>
  <si>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</si>
  <si>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</si>
  <si>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</si>
  <si>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</si>
  <si>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</si>
  <si>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</si>
  <si>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</si>
  <si>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</si>
  <si>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</si>
  <si>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</si>
  <si>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</si>
  <si>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</si>
  <si>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</si>
  <si>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</si>
  <si>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</si>
  <si>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</si>
  <si>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</si>
  <si>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</si>
  <si>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</si>
  <si>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</si>
  <si>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</si>
  <si>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</si>
  <si>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</si>
  <si>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</si>
  <si>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</si>
  <si>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</si>
  <si>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</si>
  <si>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</si>
  <si>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</si>
  <si>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</si>
  <si>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</si>
  <si>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</si>
  <si>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</si>
  <si>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</si>
  <si>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</si>
  <si>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</si>
  <si>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</si>
  <si>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</si>
  <si>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</si>
  <si>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</si>
  <si>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</si>
  <si>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</si>
  <si>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</si>
  <si>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</si>
  <si>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</si>
  <si>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</si>
  <si>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</si>
  <si>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</si>
  <si>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</si>
  <si>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</si>
  <si>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</si>
  <si>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</si>
  <si>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</si>
  <si>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</si>
  <si>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</si>
  <si>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</si>
  <si>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</si>
  <si>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</si>
  <si>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</si>
  <si>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</si>
  <si>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</si>
  <si>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</si>
  <si>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</si>
  <si>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</si>
  <si>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</si>
  <si>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</si>
  <si>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</si>
  <si>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</si>
  <si>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</si>
  <si>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</si>
  <si>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</si>
  <si>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</si>
  <si>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</si>
  <si>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</si>
  <si>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</si>
  <si>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</si>
  <si>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</si>
  <si>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</si>
  <si>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</si>
  <si>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</si>
  <si>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</si>
  <si>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</si>
  <si>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</si>
  <si>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</si>
  <si>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</si>
  <si>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</si>
  <si>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</si>
  <si>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</si>
  <si>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</si>
  <si>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</si>
  <si>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</si>
  <si>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</si>
  <si>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</si>
  <si>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</si>
  <si>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</si>
  <si>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</si>
  <si>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</si>
  <si>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</si>
  <si>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</si>
  <si>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</si>
  <si>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</si>
  <si>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</si>
  <si>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</si>
  <si>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</si>
  <si>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</si>
  <si>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</si>
  <si>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</si>
  <si>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</si>
  <si>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</si>
  <si>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</si>
  <si>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</si>
  <si>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</si>
  <si>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</si>
  <si>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</si>
  <si>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</si>
  <si>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</si>
  <si>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</si>
  <si>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</si>
  <si>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</si>
  <si>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</si>
  <si>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</si>
  <si>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</si>
  <si>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</si>
  <si>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</si>
  <si>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</si>
  <si>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</si>
  <si>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</si>
  <si>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</si>
  <si>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</si>
  <si>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</si>
  <si>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</si>
  <si>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</si>
  <si>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</si>
  <si>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</si>
  <si>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</si>
  <si>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</si>
  <si>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</si>
  <si>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</si>
  <si>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</si>
  <si>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</si>
  <si>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</si>
  <si>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</si>
  <si>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</si>
  <si>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</si>
  <si>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</si>
  <si>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</si>
  <si>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</si>
  <si>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</si>
  <si>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</si>
  <si>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</si>
  <si>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</si>
  <si>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</si>
  <si>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</si>
  <si>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</si>
  <si>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</si>
  <si>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</si>
  <si>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</si>
  <si>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</si>
  <si>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</si>
  <si>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</si>
  <si>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</si>
  <si>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</si>
  <si>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</si>
  <si>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</si>
  <si>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</si>
  <si>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</si>
  <si>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</si>
  <si>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</si>
  <si>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</si>
  <si>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</si>
  <si>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</si>
  <si>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</si>
  <si>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</si>
  <si>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</si>
  <si>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</si>
  <si>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</si>
  <si>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</si>
  <si>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</si>
  <si>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</si>
  <si>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</si>
  <si>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</si>
  <si>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</si>
  <si>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</si>
  <si>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</si>
  <si>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</si>
  <si>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</si>
  <si>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</si>
  <si>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</si>
  <si>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</si>
  <si>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</si>
  <si>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</si>
  <si>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</si>
  <si>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</si>
  <si>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</si>
  <si>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</si>
  <si>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</si>
  <si>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</si>
  <si>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</si>
  <si>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</si>
  <si>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</si>
  <si>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</si>
  <si>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</si>
  <si>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</si>
  <si>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</si>
  <si>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</si>
  <si>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</si>
  <si>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</si>
  <si>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</si>
  <si>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</si>
  <si>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</si>
  <si>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</si>
  <si>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</si>
  <si>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</si>
  <si>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</si>
  <si>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</si>
  <si>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</si>
  <si>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</si>
  <si>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</si>
  <si>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</si>
  <si>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</si>
  <si>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</si>
  <si>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</si>
  <si>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</si>
  <si>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</si>
  <si>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</si>
  <si>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</si>
  <si>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</si>
  <si>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</si>
  <si>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</si>
  <si>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</si>
  <si>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</si>
  <si>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</si>
  <si>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</si>
  <si>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</si>
  <si>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</si>
  <si>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</si>
  <si>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</si>
  <si>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</si>
  <si>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</si>
  <si>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</si>
  <si>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</si>
  <si>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</si>
  <si>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</si>
  <si>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</si>
  <si>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</si>
  <si>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</si>
  <si>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</si>
  <si>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</si>
  <si>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</si>
  <si>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</si>
  <si>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</si>
  <si>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</si>
  <si>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</si>
  <si>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</si>
  <si>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</si>
  <si>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</si>
  <si>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</si>
  <si>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</si>
  <si>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</si>
  <si>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</si>
  <si>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</si>
  <si>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</si>
  <si>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</si>
  <si>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</si>
  <si>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</si>
  <si>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</si>
  <si>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</si>
  <si>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</si>
  <si>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</si>
  <si>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</si>
  <si>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</si>
  <si>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</si>
  <si>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</si>
  <si>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</si>
  <si>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</si>
  <si>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</si>
  <si>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</si>
  <si>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</si>
  <si>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</si>
  <si>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</si>
  <si>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</si>
  <si>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</si>
  <si>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</si>
  <si>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</si>
  <si>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</si>
  <si>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</si>
  <si>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</si>
  <si>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</si>
  <si>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</si>
  <si>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</si>
  <si>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</si>
  <si>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</si>
  <si>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</si>
  <si>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</si>
  <si>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</si>
  <si>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</si>
  <si>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</si>
  <si>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</si>
  <si>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</si>
  <si>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</si>
  <si>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</si>
  <si>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</si>
  <si>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</si>
  <si>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</si>
  <si>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</si>
  <si>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</si>
  <si>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</si>
  <si>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</si>
  <si>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</si>
  <si>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</si>
  <si>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</si>
  <si>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</si>
  <si>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</si>
  <si>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</si>
  <si>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</si>
  <si>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</si>
  <si>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</si>
  <si>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</si>
  <si>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</si>
  <si>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</si>
  <si>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</si>
  <si>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</si>
  <si>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</si>
  <si>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</si>
  <si>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</si>
  <si>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</si>
  <si>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</si>
  <si>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</si>
  <si>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</si>
  <si>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</si>
  <si>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</si>
  <si>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</si>
  <si>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</si>
  <si>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</si>
  <si>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</si>
  <si>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</si>
  <si>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</si>
  <si>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</si>
  <si>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</si>
  <si>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</si>
  <si>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</si>
  <si>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</si>
  <si>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</si>
  <si>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</si>
  <si>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</si>
  <si>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</si>
  <si>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</si>
  <si>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</si>
  <si>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</si>
  <si>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</si>
  <si>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</si>
  <si>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</si>
  <si>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</si>
  <si>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</si>
  <si>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</si>
  <si>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</si>
  <si>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</si>
  <si>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</si>
  <si>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</si>
  <si>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</si>
  <si>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</si>
  <si>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</si>
  <si>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</si>
  <si>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</si>
  <si>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</si>
  <si>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</si>
  <si>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</si>
  <si>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</si>
  <si>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</si>
  <si>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</si>
  <si>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</si>
  <si>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</si>
  <si>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</si>
  <si>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</si>
  <si>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</si>
  <si>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</si>
  <si>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</si>
  <si>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</si>
  <si>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</si>
  <si>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</si>
  <si>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</si>
  <si>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</si>
  <si>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</si>
  <si>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</si>
  <si>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</si>
  <si>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</si>
  <si>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</si>
  <si>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</si>
  <si>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</si>
  <si>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</si>
  <si>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</si>
  <si>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</si>
  <si>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</si>
  <si>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</si>
  <si>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</si>
  <si>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</si>
  <si>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</si>
  <si>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</si>
  <si>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</si>
  <si>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</si>
  <si>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</si>
  <si>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</si>
  <si>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</si>
  <si>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</si>
  <si>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</si>
  <si>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</si>
  <si>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</si>
  <si>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</si>
  <si>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</si>
  <si>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</si>
  <si>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</si>
  <si>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</si>
  <si>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</si>
  <si>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</si>
  <si>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</si>
  <si>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</si>
  <si>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</si>
  <si>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</si>
  <si>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</si>
  <si>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</si>
  <si>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</si>
  <si>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</si>
  <si>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</si>
  <si>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</si>
  <si>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</si>
  <si>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</si>
  <si>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</si>
  <si>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</si>
  <si>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</si>
  <si>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</si>
  <si>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</si>
  <si>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</si>
  <si>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</si>
  <si>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</si>
  <si>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</si>
  <si>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</si>
  <si>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</si>
  <si>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</si>
  <si>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</si>
  <si>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</si>
  <si>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</si>
  <si>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</si>
  <si>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</si>
  <si>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</si>
  <si>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</si>
  <si>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</si>
  <si>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</si>
  <si>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</si>
  <si>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</si>
  <si>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</si>
  <si>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</si>
  <si>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</si>
  <si>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</si>
  <si>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</si>
  <si>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</si>
  <si>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</si>
  <si>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</si>
  <si>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</si>
  <si>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</si>
  <si>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</si>
  <si>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</si>
  <si>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</si>
  <si>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</si>
  <si>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</si>
  <si>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</si>
  <si>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</si>
  <si>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</si>
  <si>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</si>
  <si>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</si>
  <si>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</si>
  <si>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</si>
  <si>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</si>
  <si>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</si>
  <si>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</si>
  <si>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</si>
  <si>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</si>
  <si>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</si>
  <si>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</si>
  <si>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</si>
  <si>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</si>
  <si>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</si>
  <si>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</si>
  <si>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</si>
  <si>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</si>
  <si>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</si>
  <si>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</si>
  <si>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</si>
  <si>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</si>
  <si>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</si>
  <si>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</si>
  <si>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</si>
  <si>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</si>
  <si>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</si>
  <si>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</si>
  <si>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</si>
  <si>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</si>
  <si>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</si>
  <si>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</si>
  <si>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</si>
  <si>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</si>
  <si>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</si>
  <si>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</si>
  <si>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</si>
  <si>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</si>
  <si>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</si>
  <si>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</si>
  <si>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</si>
  <si>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</si>
  <si>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</si>
  <si>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</si>
  <si>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</si>
  <si>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</si>
  <si>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</si>
  <si>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</si>
  <si>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</si>
  <si>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</si>
  <si>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</si>
  <si>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</si>
  <si>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</si>
  <si>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</si>
  <si>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</si>
  <si>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</si>
  <si>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</si>
  <si>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</si>
  <si>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</si>
  <si>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</si>
  <si>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</si>
  <si>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</si>
  <si>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</si>
  <si>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</si>
  <si>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</si>
  <si>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</si>
  <si>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</si>
  <si>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</si>
  <si>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</si>
  <si>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</si>
  <si>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</si>
  <si>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</si>
  <si>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</si>
  <si>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</si>
  <si>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</si>
  <si>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</si>
  <si>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</si>
  <si>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</si>
  <si>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</si>
  <si>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</si>
  <si>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</si>
  <si>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</si>
  <si>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</si>
  <si>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</si>
  <si>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</si>
  <si>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</si>
  <si>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</si>
  <si>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</si>
  <si>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</si>
  <si>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</si>
  <si>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</si>
  <si>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</si>
  <si>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</si>
  <si>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</si>
  <si>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</si>
  <si>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</si>
  <si>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</si>
  <si>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</si>
  <si>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</si>
  <si>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</si>
  <si>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</si>
  <si>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</si>
  <si>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</si>
  <si>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</si>
  <si>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</si>
  <si>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</si>
  <si>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</si>
  <si>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</si>
  <si>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</si>
  <si>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</si>
  <si>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</si>
  <si>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</si>
  <si>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</si>
  <si>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</si>
  <si>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</si>
  <si>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</si>
  <si>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</si>
  <si>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</si>
  <si>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</si>
  <si>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</si>
  <si>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</si>
  <si>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</si>
  <si>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</si>
  <si>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</si>
  <si>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</si>
  <si>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</si>
  <si>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</si>
  <si>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</si>
  <si>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</si>
  <si>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</si>
  <si>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</si>
  <si>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</si>
  <si>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</si>
  <si>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</si>
  <si>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</si>
  <si>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</si>
  <si>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</si>
  <si>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</si>
  <si>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</si>
  <si>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</si>
  <si>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</si>
  <si>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</si>
  <si>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</si>
  <si>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</si>
  <si>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</si>
  <si>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</si>
  <si>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</si>
  <si>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</si>
  <si>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</si>
  <si>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</si>
  <si>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</si>
  <si>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</si>
  <si>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</si>
  <si>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</si>
  <si>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</si>
  <si>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</si>
  <si>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</si>
  <si>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</si>
  <si>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</si>
  <si>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</si>
  <si>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</si>
  <si>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</si>
  <si>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</si>
  <si>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</si>
  <si>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</si>
  <si>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</si>
  <si>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</si>
  <si>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</si>
  <si>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</si>
  <si>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</si>
  <si>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</si>
  <si>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</si>
  <si>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</si>
  <si>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</si>
  <si>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</si>
  <si>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</si>
  <si>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</si>
  <si>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</si>
  <si>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</si>
  <si>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</si>
  <si>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</si>
  <si>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</si>
  <si>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</si>
  <si>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</si>
  <si>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</si>
  <si>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</si>
  <si>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</si>
  <si>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</si>
  <si>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</si>
  <si>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</si>
  <si>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</si>
  <si>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</si>
  <si>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</si>
  <si>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</si>
  <si>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</si>
  <si>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</si>
  <si>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</si>
  <si>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</si>
  <si>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</si>
  <si>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</si>
  <si>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</si>
  <si>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</si>
  <si>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</si>
  <si>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</si>
  <si>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</si>
  <si>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</si>
  <si>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</si>
  <si>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</si>
  <si>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</si>
  <si>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</si>
  <si>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</si>
  <si>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</si>
  <si>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</si>
  <si>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</si>
  <si>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</si>
  <si>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</si>
  <si>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</si>
  <si>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</si>
  <si>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</si>
  <si>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</si>
  <si>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</si>
  <si>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</si>
  <si>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</si>
  <si>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</si>
  <si>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</si>
  <si>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</si>
  <si>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</si>
  <si>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</si>
  <si>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</si>
  <si>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</si>
  <si>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</si>
  <si>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</si>
  <si>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</si>
  <si>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</si>
  <si>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</si>
  <si>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</si>
  <si>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</si>
  <si>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</si>
  <si>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</si>
  <si>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</si>
  <si>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</si>
  <si>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</si>
  <si>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</si>
  <si>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</si>
  <si>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</si>
  <si>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</si>
  <si>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</si>
  <si>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</si>
  <si>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</si>
  <si>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</si>
  <si>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</si>
  <si>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</si>
  <si>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</si>
  <si>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</si>
  <si>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</si>
  <si>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</si>
  <si>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</si>
  <si>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</si>
  <si>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</si>
  <si>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</si>
  <si>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</si>
  <si>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</si>
  <si>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</si>
  <si>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</si>
  <si>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</si>
  <si>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</si>
  <si>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</si>
  <si>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</si>
  <si>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</si>
  <si>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</si>
  <si>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</si>
  <si>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</si>
  <si>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</si>
  <si>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</si>
  <si>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</si>
  <si>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</si>
  <si>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</si>
  <si>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</si>
  <si>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</si>
  <si>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</si>
  <si>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</si>
  <si>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</si>
  <si>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</si>
  <si>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</si>
  <si>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</si>
  <si>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</si>
  <si>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</si>
  <si>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</si>
  <si>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</si>
  <si>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</si>
  <si>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</si>
  <si>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</si>
  <si>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</si>
  <si>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</si>
  <si>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</si>
  <si>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</si>
  <si>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</si>
  <si>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</si>
  <si>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</si>
  <si>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</si>
  <si>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</si>
  <si>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</si>
  <si>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</si>
  <si>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</si>
  <si>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</si>
  <si>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</si>
  <si>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</si>
  <si>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</si>
  <si>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</si>
  <si>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</si>
  <si>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</si>
  <si>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</si>
  <si>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</si>
  <si>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</si>
  <si>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</si>
  <si>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</si>
  <si>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</si>
  <si>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</si>
  <si>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</si>
  <si>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</si>
  <si>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</si>
  <si>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</si>
  <si>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</si>
  <si>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</si>
  <si>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</si>
  <si>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</si>
  <si>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</si>
  <si>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</si>
  <si>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</si>
  <si>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</si>
  <si>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</si>
  <si>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</si>
  <si>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</si>
  <si>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</si>
  <si>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</si>
  <si>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</si>
  <si>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</si>
  <si>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</si>
  <si>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</si>
  <si>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</si>
  <si>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</si>
  <si>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</si>
  <si>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</si>
  <si>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</si>
  <si>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</si>
  <si>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</si>
  <si>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</si>
  <si>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</si>
  <si>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</si>
  <si>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</si>
  <si>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</si>
  <si>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</si>
  <si>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</si>
  <si>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</si>
  <si>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</si>
  <si>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</si>
  <si>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</si>
  <si>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</si>
  <si>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</si>
  <si>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</si>
  <si>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</si>
  <si>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</si>
  <si>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</si>
  <si>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</si>
  <si>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</si>
  <si>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</si>
  <si>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</si>
  <si>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</si>
  <si>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</si>
  <si>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</si>
  <si>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</si>
  <si>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</si>
  <si>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</si>
  <si>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</si>
  <si>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</si>
  <si>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</si>
  <si>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</si>
  <si>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</si>
  <si>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</si>
  <si>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</si>
  <si>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</si>
  <si>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</si>
  <si>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</si>
  <si>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</si>
  <si>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</si>
  <si>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</si>
  <si>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</si>
  <si>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</si>
  <si>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</si>
  <si>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</si>
  <si>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</si>
  <si>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</si>
  <si>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</si>
  <si>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</si>
  <si>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</si>
  <si>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</si>
  <si>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</si>
  <si>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</si>
  <si>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</si>
  <si>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</si>
  <si>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</si>
  <si>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</si>
  <si>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</si>
  <si>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</si>
  <si>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</si>
  <si>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</si>
  <si>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</si>
  <si>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</si>
  <si>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</si>
  <si>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</si>
  <si>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</si>
  <si>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</si>
  <si>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</si>
  <si>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</si>
  <si>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</si>
  <si>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</si>
  <si>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</si>
  <si>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</si>
  <si>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</si>
  <si>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</si>
  <si>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</si>
  <si>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</si>
  <si>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</si>
  <si>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</si>
  <si>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</si>
  <si>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</si>
  <si>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</si>
  <si>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</si>
  <si>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</si>
  <si>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</si>
  <si>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</si>
  <si>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</si>
  <si>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</si>
  <si>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</si>
  <si>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</si>
  <si>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</si>
  <si>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</si>
  <si>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</si>
  <si>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</si>
  <si>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</si>
  <si>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</si>
  <si>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</si>
  <si>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</si>
  <si>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</si>
  <si>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</si>
  <si>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</si>
  <si>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</si>
  <si>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</si>
  <si>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</si>
  <si>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</si>
  <si>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</si>
  <si>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</si>
  <si>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</si>
  <si>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</si>
  <si>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</si>
  <si>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</si>
  <si>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</si>
  <si>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</si>
  <si>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</si>
  <si>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</si>
  <si>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</si>
  <si>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</si>
  <si>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</si>
  <si>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</si>
  <si>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</si>
  <si>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</si>
  <si>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</si>
  <si>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</si>
  <si>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</si>
  <si>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</si>
  <si>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</si>
  <si>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</si>
  <si>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</si>
  <si>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</si>
  <si>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</si>
  <si>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</si>
  <si>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</si>
  <si>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</si>
  <si>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</si>
  <si>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</si>
  <si>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</si>
  <si>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</si>
  <si>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</si>
  <si>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</si>
  <si>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</si>
  <si>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</si>
  <si>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</si>
  <si>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</si>
  <si>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</si>
  <si>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</si>
  <si>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</si>
  <si>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</si>
  <si>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</si>
  <si>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</si>
  <si>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</si>
  <si>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</si>
  <si>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</si>
  <si>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</si>
  <si>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</si>
  <si>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</si>
  <si>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</si>
  <si>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</si>
  <si>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</si>
  <si>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</si>
  <si>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</si>
  <si>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</si>
  <si>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</si>
  <si>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</si>
  <si>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</si>
  <si>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</si>
  <si>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</si>
  <si>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</si>
  <si>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</si>
  <si>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</si>
  <si>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</si>
  <si>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</si>
  <si>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</si>
  <si>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</si>
  <si>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</si>
  <si>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</si>
  <si>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</si>
  <si>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</si>
  <si>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</si>
  <si>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</si>
  <si>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</si>
  <si>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</si>
  <si>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</si>
  <si>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</si>
  <si>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</si>
  <si>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</si>
  <si>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</si>
  <si>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</si>
  <si>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</si>
  <si>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</si>
  <si>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</si>
  <si>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</si>
  <si>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</si>
  <si>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</si>
  <si>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</si>
  <si>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</si>
  <si>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</si>
  <si>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</si>
  <si>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</si>
  <si>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</si>
  <si>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</si>
  <si>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</si>
  <si>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</si>
  <si>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</si>
  <si>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</si>
  <si>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</si>
  <si>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</si>
  <si>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</si>
  <si>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</si>
  <si>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</si>
  <si>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</si>
  <si>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</si>
  <si>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</si>
  <si>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</si>
  <si>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</si>
  <si>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</si>
  <si>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</si>
  <si>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</si>
  <si>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</si>
  <si>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</si>
  <si>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</si>
  <si>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</si>
  <si>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</si>
  <si>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</si>
  <si>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</si>
  <si>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</si>
  <si>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</si>
  <si>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</si>
  <si>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</si>
  <si>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</si>
  <si>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</si>
  <si>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</si>
  <si>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</si>
  <si>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</si>
  <si>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</si>
  <si>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</si>
  <si>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</si>
  <si>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</si>
  <si>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</si>
  <si>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</si>
  <si>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</si>
  <si>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</si>
  <si>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</si>
  <si>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</si>
  <si>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</si>
  <si>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</si>
  <si>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</si>
  <si>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</si>
  <si>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</si>
  <si>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</si>
  <si>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</si>
  <si>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</si>
  <si>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</si>
  <si>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</si>
  <si>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</si>
  <si>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</si>
  <si>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</si>
  <si>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</si>
  <si>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</si>
  <si>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</si>
  <si>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</si>
  <si>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</si>
  <si>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</si>
  <si>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</si>
  <si>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</si>
  <si>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</si>
  <si>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</si>
  <si>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</si>
  <si>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</si>
  <si>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</si>
  <si>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</si>
  <si>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</si>
  <si>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</si>
  <si>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</si>
  <si>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</si>
  <si>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</si>
  <si>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</si>
  <si>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</si>
  <si>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</si>
  <si>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</si>
  <si>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</si>
  <si>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</si>
  <si>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</si>
  <si>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</si>
  <si>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</si>
  <si>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</si>
  <si>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</si>
  <si>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</si>
  <si>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</si>
  <si>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</si>
  <si>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</si>
  <si>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</si>
  <si>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</si>
  <si>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</si>
  <si>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</si>
  <si>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</si>
  <si>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</si>
  <si>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</si>
  <si>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</si>
  <si>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</si>
  <si>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</si>
  <si>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</si>
  <si>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</si>
  <si>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</si>
  <si>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</si>
  <si>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</si>
  <si>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</si>
  <si>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</si>
  <si>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</si>
  <si>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</si>
  <si>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</si>
  <si>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</si>
  <si>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</si>
  <si>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</si>
  <si>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</si>
  <si>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</si>
  <si>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</si>
  <si>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</si>
  <si>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</si>
  <si>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</si>
  <si>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</si>
  <si>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</si>
  <si>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</si>
  <si>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</si>
  <si>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</si>
  <si>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</si>
  <si>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</si>
  <si>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</si>
  <si>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</si>
  <si>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</si>
  <si>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</si>
  <si>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</si>
  <si>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</si>
  <si>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</si>
  <si>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</si>
  <si>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</si>
  <si>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</si>
  <si>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</si>
  <si>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</si>
  <si>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</si>
  <si>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</si>
  <si>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</si>
  <si>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</si>
  <si>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</si>
  <si>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</si>
  <si>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</si>
  <si>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</si>
  <si>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</si>
  <si>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</si>
  <si>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</si>
  <si>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</si>
  <si>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</si>
  <si>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</si>
  <si>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</si>
  <si>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</si>
  <si>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</si>
  <si>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</si>
  <si>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</si>
  <si>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</si>
  <si>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</si>
  <si>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</si>
  <si>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</si>
  <si>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</si>
  <si>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</si>
  <si>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</si>
  <si>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</si>
  <si>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</si>
  <si>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</si>
  <si>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</si>
  <si>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</si>
  <si>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</si>
  <si>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</si>
  <si>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</si>
  <si>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</si>
  <si>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</si>
  <si>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</si>
  <si>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</si>
  <si>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</si>
  <si>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</si>
  <si>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</si>
  <si>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</si>
  <si>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</si>
  <si>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</si>
  <si>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</si>
  <si>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</si>
  <si>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</si>
  <si>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</si>
  <si>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</si>
  <si>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</si>
  <si>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</si>
  <si>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</si>
  <si>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</si>
  <si>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</si>
  <si>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</si>
  <si>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</si>
  <si>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</si>
  <si>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</si>
  <si>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</si>
  <si>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</si>
  <si>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</si>
  <si>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</si>
  <si>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</si>
  <si>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</si>
  <si>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</si>
  <si>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</si>
  <si>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</si>
  <si>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</si>
  <si>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</si>
  <si>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</si>
  <si>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</si>
  <si>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</si>
  <si>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</si>
  <si>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</si>
  <si>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</si>
  <si>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</si>
  <si>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</si>
  <si>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</si>
  <si>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</si>
  <si>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</si>
  <si>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</si>
  <si>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</si>
  <si>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</si>
  <si>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</si>
  <si>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</si>
  <si>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</si>
  <si>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</si>
  <si>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</si>
  <si>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</si>
  <si>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</si>
  <si>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</si>
  <si>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</si>
  <si>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</si>
  <si>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</si>
  <si>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</si>
  <si>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</si>
  <si>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</si>
  <si>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</si>
  <si>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</si>
  <si>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</si>
  <si>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</si>
  <si>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</si>
  <si>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</si>
  <si>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</si>
  <si>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</si>
  <si>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</si>
  <si>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</si>
  <si>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</si>
  <si>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</si>
  <si>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</si>
  <si>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</si>
  <si>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</si>
  <si>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</si>
  <si>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</si>
  <si>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</si>
  <si>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</si>
  <si>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</si>
  <si>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</si>
  <si>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</si>
  <si>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</si>
  <si>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</si>
  <si>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</si>
  <si>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</si>
  <si>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</si>
  <si>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</si>
  <si>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</si>
  <si>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</si>
  <si>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</si>
  <si>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</si>
  <si>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</si>
  <si>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</si>
  <si>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</si>
  <si>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</si>
  <si>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</si>
  <si>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</si>
  <si>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</si>
  <si>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</si>
  <si>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</si>
  <si>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</si>
  <si>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</si>
  <si>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</si>
  <si>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</si>
  <si>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</si>
  <si>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</si>
  <si>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</si>
  <si>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</si>
  <si>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</si>
  <si>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</si>
  <si>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</si>
  <si>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</si>
  <si>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</si>
  <si>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</si>
  <si>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</si>
  <si>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</si>
  <si>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</si>
  <si>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</si>
  <si>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</si>
  <si>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</si>
  <si>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</si>
  <si>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</si>
  <si>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</si>
  <si>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</si>
  <si>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</si>
  <si>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</si>
  <si>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</si>
  <si>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</si>
  <si>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</si>
  <si>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</si>
  <si>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</si>
  <si>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</si>
  <si>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</si>
  <si>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</si>
  <si>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</si>
  <si>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</si>
  <si>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</si>
  <si>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</si>
  <si>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</si>
  <si>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</si>
  <si>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</si>
  <si>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</si>
  <si>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</si>
  <si>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</si>
  <si>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</si>
  <si>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</si>
  <si>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</si>
  <si>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</si>
  <si>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</si>
  <si>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</si>
  <si>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</si>
  <si>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</si>
  <si>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</si>
  <si>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</si>
  <si>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</si>
  <si>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</si>
  <si>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</si>
  <si>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</si>
  <si>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</si>
  <si>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</si>
  <si>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</si>
  <si>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</si>
  <si>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</si>
  <si>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</si>
  <si>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</si>
  <si>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</si>
  <si>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</si>
  <si>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</si>
  <si>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</si>
  <si>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</si>
  <si>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</si>
  <si>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</si>
  <si>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</si>
  <si>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</si>
  <si>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</si>
  <si>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</si>
  <si>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</si>
  <si>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</si>
  <si>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</si>
  <si>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</si>
  <si>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</si>
  <si>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</si>
  <si>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</si>
  <si>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</si>
  <si>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</si>
  <si>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</si>
  <si>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</si>
  <si>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</si>
  <si>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</si>
  <si>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</si>
  <si>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</si>
  <si>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</si>
  <si>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</si>
  <si>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</si>
  <si>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</si>
  <si>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</si>
  <si>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</si>
  <si>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</si>
  <si>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</si>
  <si>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</si>
  <si>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</si>
  <si>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</si>
  <si>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</si>
  <si>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</si>
  <si>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</si>
  <si>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</si>
  <si>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</si>
  <si>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</si>
  <si>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</si>
  <si>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</si>
  <si>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</si>
  <si>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</si>
  <si>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</si>
  <si>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</si>
  <si>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</si>
  <si>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</si>
  <si>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</si>
  <si>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</si>
  <si>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</si>
  <si>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</si>
  <si>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</si>
  <si>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</si>
  <si>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</si>
  <si>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</si>
  <si>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</si>
  <si>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</si>
  <si>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</si>
  <si>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</si>
  <si>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</si>
  <si>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</si>
  <si>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</si>
  <si>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</si>
  <si>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</si>
  <si>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</si>
  <si>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</si>
  <si>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</si>
  <si>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</si>
  <si>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</si>
  <si>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</si>
  <si>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</si>
  <si>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</si>
  <si>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</si>
  <si>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</si>
  <si>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</si>
  <si>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</si>
  <si>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</si>
  <si>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</si>
  <si>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</si>
  <si>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</si>
  <si>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</si>
  <si>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</si>
  <si>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</si>
  <si>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</si>
  <si>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</si>
  <si>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</si>
  <si>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</si>
  <si>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</si>
  <si>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</si>
  <si>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</si>
  <si>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</si>
  <si>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</si>
  <si>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</si>
  <si>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</si>
  <si>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</si>
  <si>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</si>
  <si>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</si>
  <si>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</si>
  <si>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</si>
  <si>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</si>
  <si>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</si>
  <si>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</si>
  <si>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</si>
  <si>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</si>
  <si>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</si>
  <si>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</si>
  <si>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</si>
  <si>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</si>
  <si>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</si>
  <si>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</si>
  <si>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</si>
  <si>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</si>
  <si>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</si>
  <si>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</si>
  <si>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</si>
  <si>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</si>
  <si>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</si>
  <si>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</si>
  <si>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</si>
  <si>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</si>
  <si>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</si>
  <si>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</si>
  <si>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</si>
  <si>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</si>
  <si>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</si>
  <si>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</si>
  <si>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</si>
  <si>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</si>
  <si>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</si>
  <si>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</si>
  <si>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</si>
  <si>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</si>
  <si>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</si>
  <si>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</si>
  <si>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</si>
  <si>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</si>
  <si>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</si>
  <si>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</si>
  <si>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</si>
  <si>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</si>
  <si>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</si>
  <si>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</si>
  <si>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</si>
  <si>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</si>
  <si>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</si>
  <si>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</si>
  <si>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</si>
  <si>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</si>
  <si>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</si>
  <si>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</si>
  <si>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</si>
  <si>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</si>
  <si>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</si>
  <si>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</si>
  <si>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</si>
  <si>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</si>
  <si>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</si>
  <si>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</si>
  <si>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</si>
  <si>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</si>
  <si>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</si>
  <si>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</si>
  <si>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</si>
  <si>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</si>
  <si>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</si>
  <si>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</si>
  <si>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</si>
  <si>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</si>
  <si>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</si>
  <si>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</si>
  <si>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</si>
  <si>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</si>
  <si>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</si>
  <si>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</si>
  <si>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</si>
  <si>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</si>
  <si>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</si>
  <si>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</si>
  <si>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</si>
  <si>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</si>
  <si>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</si>
  <si>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</si>
  <si>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</si>
  <si>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</si>
  <si>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</si>
  <si>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</si>
  <si>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</si>
  <si>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</si>
  <si>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</si>
  <si>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</si>
  <si>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</si>
  <si>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</si>
  <si>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</si>
  <si>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</si>
  <si>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</si>
  <si>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</si>
  <si>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</si>
  <si>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</si>
  <si>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</si>
  <si>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</si>
  <si>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</si>
  <si>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</si>
  <si>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</si>
  <si>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</si>
  <si>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</si>
  <si>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</si>
  <si>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</si>
  <si>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</si>
  <si>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</si>
  <si>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</si>
  <si>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</si>
  <si>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</si>
  <si>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</si>
  <si>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</si>
  <si>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</si>
  <si>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</si>
  <si>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</si>
  <si>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</si>
  <si>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</si>
  <si>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</si>
  <si>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</si>
  <si>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</si>
  <si>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</si>
  <si>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</si>
  <si>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</si>
  <si>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</si>
  <si>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</si>
  <si>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</si>
  <si>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</si>
  <si>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</si>
  <si>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</si>
  <si>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</si>
  <si>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</si>
  <si>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</si>
  <si>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</si>
  <si>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</si>
  <si>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</si>
  <si>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</si>
  <si>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</si>
  <si>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</si>
  <si>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</si>
  <si>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</si>
  <si>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</si>
  <si>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</si>
  <si>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</si>
  <si>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</si>
  <si>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</si>
  <si>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</si>
  <si>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</si>
  <si>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</si>
  <si>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</si>
  <si>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</si>
  <si>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</si>
  <si>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</si>
  <si>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</si>
  <si>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</si>
  <si>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</si>
  <si>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</si>
  <si>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</si>
  <si>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</si>
  <si>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</si>
  <si>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</si>
  <si>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</si>
  <si>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</si>
  <si>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</si>
  <si>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</si>
  <si>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</si>
  <si>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</si>
  <si>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</si>
  <si>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</si>
  <si>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</si>
  <si>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</si>
  <si>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</si>
  <si>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</si>
  <si>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</si>
  <si>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</si>
  <si>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</si>
  <si>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</si>
  <si>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</si>
  <si>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</si>
  <si>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</si>
  <si>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</si>
  <si>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</si>
  <si>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</si>
  <si>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</si>
  <si>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</si>
  <si>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</si>
  <si>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</si>
  <si>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</si>
  <si>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</si>
  <si>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</si>
  <si>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</si>
  <si>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</si>
  <si>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</si>
  <si>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</si>
  <si>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</si>
  <si>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</si>
  <si>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</si>
  <si>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</si>
  <si>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</si>
  <si>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</si>
  <si>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</si>
  <si>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</si>
  <si>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</si>
  <si>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</si>
  <si>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</si>
  <si>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</si>
  <si>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</si>
  <si>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</si>
  <si>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</si>
  <si>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</si>
  <si>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</si>
  <si>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</si>
  <si>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</si>
  <si>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</si>
  <si>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</si>
  <si>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</si>
  <si>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</si>
  <si>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</si>
  <si>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</si>
  <si>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</si>
  <si>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</si>
  <si>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</si>
  <si>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</si>
  <si>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</si>
  <si>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</si>
  <si>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</si>
  <si>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</si>
  <si>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</si>
  <si>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</si>
  <si>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</si>
  <si>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</si>
  <si>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</si>
  <si>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</si>
  <si>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</si>
  <si>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</si>
  <si>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</si>
  <si>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</si>
  <si>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</si>
  <si>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</si>
  <si>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</si>
  <si>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</si>
  <si>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</si>
  <si>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</si>
  <si>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</si>
  <si>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</si>
  <si>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</si>
  <si>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</si>
  <si>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</si>
  <si>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</si>
  <si>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</si>
  <si>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</si>
  <si>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</si>
  <si>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</si>
  <si>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</si>
  <si>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</si>
  <si>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</si>
  <si>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</si>
  <si>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</si>
  <si>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</si>
  <si>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</si>
  <si>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</si>
  <si>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</si>
  <si>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</si>
  <si>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</si>
  <si>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</si>
  <si>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</si>
  <si>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</si>
  <si>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</si>
  <si>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</si>
  <si>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</si>
  <si>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</si>
  <si>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</si>
  <si>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</si>
  <si>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</si>
  <si>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</si>
  <si>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</si>
  <si>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</si>
  <si>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</si>
  <si>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</si>
  <si>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</si>
  <si>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</si>
  <si>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</si>
  <si>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</si>
  <si>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</si>
  <si>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</si>
  <si>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</si>
  <si>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</si>
  <si>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</si>
  <si>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</si>
  <si>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</si>
  <si>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</si>
  <si>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</si>
  <si>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</si>
  <si>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</si>
  <si>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</si>
  <si>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</si>
  <si>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</si>
  <si>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</si>
  <si>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</si>
  <si>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</si>
  <si>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</si>
  <si>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</si>
  <si>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</si>
  <si>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</si>
  <si>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</si>
  <si>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</si>
  <si>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</si>
  <si>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</si>
  <si>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</si>
  <si>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</si>
  <si>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</si>
  <si>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</si>
  <si>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</si>
  <si>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</si>
  <si>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</si>
  <si>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</si>
  <si>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</si>
  <si>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</si>
  <si>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</si>
  <si>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</si>
  <si>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</si>
  <si>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</si>
  <si>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</si>
  <si>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</si>
  <si>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</si>
  <si>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</si>
  <si>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</si>
  <si>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</si>
  <si>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</si>
  <si>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</si>
  <si>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</si>
  <si>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</si>
  <si>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</si>
  <si>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</si>
  <si>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</si>
  <si>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</si>
  <si>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</si>
  <si>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</si>
  <si>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</si>
  <si>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</si>
  <si>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</si>
  <si>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</si>
  <si>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</si>
  <si>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</si>
  <si>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</si>
  <si>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</si>
  <si>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</si>
  <si>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</si>
  <si>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</si>
  <si>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</si>
  <si>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</si>
  <si>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</si>
  <si>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</si>
  <si>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</si>
  <si>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</si>
  <si>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</si>
  <si>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</si>
  <si>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</si>
  <si>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</si>
  <si>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</si>
  <si>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</si>
  <si>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</si>
  <si>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</si>
  <si>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</si>
  <si>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</si>
  <si>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</si>
  <si>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</si>
  <si>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</si>
  <si>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</si>
  <si>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</si>
  <si>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</si>
  <si>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</si>
  <si>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</si>
  <si>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</si>
  <si>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</si>
  <si>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</si>
  <si>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</si>
  <si>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</si>
  <si>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</si>
  <si>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</si>
  <si>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</si>
  <si>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</si>
  <si>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</si>
  <si>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</si>
  <si>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</si>
  <si>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</si>
  <si>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</si>
  <si>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</si>
  <si>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</si>
  <si>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</si>
  <si>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</si>
  <si>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</si>
  <si>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</si>
  <si>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</si>
  <si>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</si>
  <si>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</si>
  <si>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</si>
  <si>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</si>
  <si>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</si>
  <si>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</si>
  <si>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</si>
  <si>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</si>
  <si>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</si>
  <si>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</si>
  <si>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</si>
  <si>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</si>
  <si>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</si>
  <si>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</si>
  <si>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</si>
  <si>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</si>
  <si>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</si>
  <si>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</si>
  <si>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</si>
  <si>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</si>
  <si>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</si>
  <si>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</si>
  <si>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</si>
  <si>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</si>
  <si>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</si>
  <si>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</si>
  <si>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</si>
  <si>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</si>
  <si>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</si>
  <si>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</si>
  <si>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</si>
  <si>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</si>
  <si>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</si>
  <si>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</si>
  <si>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</si>
  <si>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</si>
  <si>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</si>
  <si>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</si>
  <si>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</si>
  <si>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</si>
  <si>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</si>
  <si>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</si>
  <si>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</si>
  <si>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</si>
  <si>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</si>
  <si>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</si>
  <si>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</si>
  <si>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</si>
  <si>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</si>
  <si>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</si>
  <si>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</si>
  <si>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</si>
  <si>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</si>
  <si>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</si>
  <si>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</si>
  <si>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</si>
  <si>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</si>
  <si>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</si>
  <si>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</si>
  <si>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</si>
  <si>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</si>
  <si>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</si>
  <si>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</si>
  <si>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</si>
  <si>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</si>
  <si>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</si>
  <si>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</si>
  <si>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</si>
  <si>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</si>
  <si>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</si>
  <si>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</si>
  <si>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</si>
  <si>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</si>
  <si>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</si>
  <si>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</si>
  <si>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</si>
  <si>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</si>
  <si>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</si>
  <si>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</si>
  <si>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</si>
  <si>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</si>
  <si>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</si>
  <si>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</si>
  <si>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</si>
  <si>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</si>
  <si>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</si>
  <si>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</si>
  <si>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</si>
  <si>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</si>
  <si>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</si>
  <si>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</si>
  <si>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</si>
  <si>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</si>
  <si>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</si>
  <si>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</si>
  <si>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</si>
  <si>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</si>
  <si>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</si>
  <si>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</si>
  <si>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</si>
  <si>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</si>
  <si>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</si>
  <si>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</si>
  <si>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</si>
  <si>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</si>
  <si>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</si>
  <si>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</si>
  <si>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</si>
  <si>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</si>
  <si>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</si>
  <si>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</si>
  <si>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</si>
  <si>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</si>
  <si>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</si>
  <si>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</si>
  <si>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</si>
  <si>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</si>
  <si>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</si>
  <si>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</si>
  <si>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</si>
  <si>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</si>
  <si>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</si>
  <si>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</si>
  <si>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</si>
  <si>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</si>
  <si>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</si>
  <si>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</si>
  <si>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</si>
  <si>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</si>
  <si>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</si>
  <si>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</si>
  <si>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</si>
  <si>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</si>
  <si>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</si>
  <si>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</si>
  <si>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</si>
  <si>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</si>
  <si>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</si>
  <si>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</si>
  <si>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</si>
  <si>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</si>
  <si>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</si>
  <si>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</si>
  <si>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</si>
  <si>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</si>
  <si>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</si>
  <si>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</si>
  <si>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</si>
  <si>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</si>
  <si>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</si>
  <si>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</si>
  <si>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</si>
  <si>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</si>
  <si>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</si>
  <si>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</si>
  <si>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</si>
  <si>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</si>
  <si>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</si>
  <si>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</si>
  <si>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</si>
  <si>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</si>
  <si>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</si>
  <si>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</si>
  <si>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</si>
  <si>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</si>
  <si>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</si>
  <si>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</si>
  <si>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</si>
  <si>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</si>
  <si>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</si>
  <si>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</si>
  <si>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</si>
  <si>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</si>
  <si>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</si>
  <si>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</si>
  <si>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</si>
  <si>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</si>
  <si>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</si>
  <si>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</si>
  <si>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</si>
  <si>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</si>
  <si>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</si>
  <si>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</si>
  <si>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</si>
  <si>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</si>
  <si>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</si>
  <si>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</si>
  <si>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</si>
  <si>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</si>
  <si>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</si>
  <si>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</si>
  <si>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</si>
  <si>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</si>
  <si>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</si>
  <si>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</si>
  <si>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</si>
  <si>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</si>
  <si>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</si>
  <si>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</si>
  <si>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</si>
  <si>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</si>
  <si>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</si>
  <si>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</si>
  <si>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</si>
  <si>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</si>
  <si>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</si>
  <si>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</si>
  <si>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</si>
  <si>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</si>
  <si>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</si>
  <si>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</si>
  <si>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</si>
  <si>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</si>
  <si>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</si>
  <si>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</si>
  <si>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</si>
  <si>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</si>
  <si>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</si>
  <si>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</si>
  <si>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</si>
  <si>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</si>
  <si>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</si>
  <si>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</si>
  <si>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</si>
  <si>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</si>
  <si>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</si>
  <si>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</si>
  <si>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</si>
  <si>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</si>
  <si>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</si>
  <si>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</si>
  <si>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</si>
  <si>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</si>
  <si>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</si>
  <si>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</si>
  <si>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</si>
  <si>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</si>
  <si>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</si>
  <si>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</si>
  <si>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</si>
  <si>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</si>
  <si>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</si>
  <si>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</si>
  <si>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</si>
  <si>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</si>
  <si>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</si>
  <si>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</si>
  <si>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</si>
  <si>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</si>
  <si>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</si>
  <si>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</si>
  <si>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</si>
  <si>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</si>
  <si>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</si>
  <si>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</si>
  <si>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</si>
  <si>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</si>
  <si>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</si>
  <si>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</si>
  <si>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</si>
  <si>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</si>
  <si>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</si>
  <si>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</si>
  <si>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</si>
  <si>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</si>
  <si>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</si>
  <si>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</si>
  <si>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</si>
  <si>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</si>
  <si>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</si>
  <si>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</si>
  <si>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</si>
  <si>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</si>
  <si>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</si>
  <si>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</si>
  <si>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</si>
  <si>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</si>
  <si>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</si>
  <si>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</si>
  <si>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</si>
  <si>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</si>
  <si>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</si>
  <si>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</si>
  <si>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</si>
  <si>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</si>
  <si>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</si>
  <si>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</si>
  <si>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</si>
  <si>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</si>
  <si>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</si>
  <si>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</si>
  <si>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</si>
  <si>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</si>
  <si>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</si>
  <si>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</si>
  <si>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</si>
  <si>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</si>
  <si>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</si>
  <si>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</si>
  <si>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</si>
  <si>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</si>
  <si>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</si>
  <si>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</si>
  <si>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</si>
  <si>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</si>
  <si>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</si>
  <si>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</si>
  <si>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</si>
  <si>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</si>
  <si>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</si>
  <si>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</si>
  <si>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</si>
  <si>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</si>
  <si>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</si>
  <si>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</si>
  <si>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</si>
  <si>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</si>
  <si>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</si>
  <si>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</si>
  <si>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</si>
  <si>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</si>
  <si>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</si>
  <si>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</si>
  <si>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</si>
  <si>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</si>
  <si>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</si>
  <si>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</si>
  <si>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</si>
  <si>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</si>
  <si>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</si>
  <si>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</si>
  <si>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</si>
  <si>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</si>
  <si>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</si>
  <si>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</si>
  <si>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</si>
  <si>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</si>
  <si>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</si>
  <si>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</si>
  <si>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</si>
  <si>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</si>
  <si>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</si>
  <si>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</si>
  <si>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</si>
  <si>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</si>
  <si>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</si>
  <si>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</si>
  <si>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</si>
  <si>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</si>
  <si>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</si>
  <si>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</si>
  <si>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</si>
  <si>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</si>
  <si>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</si>
  <si>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</si>
  <si>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</si>
  <si>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</si>
  <si>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</si>
  <si>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</si>
  <si>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</si>
  <si>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</si>
  <si>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</si>
  <si>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</si>
  <si>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</si>
  <si>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</si>
  <si>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</si>
  <si>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</si>
  <si>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</si>
  <si>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</si>
  <si>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</si>
  <si>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</si>
  <si>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</si>
  <si>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</si>
  <si>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</si>
  <si>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</si>
  <si>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</si>
  <si>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</si>
  <si>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</si>
  <si>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</si>
  <si>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</si>
  <si>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</si>
  <si>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</si>
  <si>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</si>
  <si>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</si>
  <si>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</si>
  <si>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</si>
  <si>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</si>
  <si>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</si>
  <si>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</si>
  <si>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</si>
  <si>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</si>
  <si>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</si>
  <si>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</si>
  <si>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</si>
  <si>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</si>
  <si>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</si>
  <si>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</si>
  <si>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</si>
  <si>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</si>
  <si>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</si>
  <si>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</si>
  <si>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</si>
  <si>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</si>
  <si>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</si>
  <si>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</si>
  <si>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</si>
  <si>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</si>
  <si>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</si>
  <si>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</si>
  <si>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</si>
  <si>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</si>
  <si>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</si>
  <si>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</si>
  <si>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</si>
  <si>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</si>
  <si>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</si>
  <si>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</si>
  <si>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</si>
  <si>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</si>
  <si>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</si>
  <si>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</si>
  <si>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</si>
  <si>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</si>
  <si>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</si>
  <si>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</si>
  <si>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</si>
  <si>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</si>
  <si>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</si>
  <si>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</si>
  <si>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</si>
  <si>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</si>
  <si>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</si>
  <si>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</si>
  <si>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</si>
  <si>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</si>
  <si>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</si>
  <si>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</si>
  <si>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</si>
  <si>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</si>
  <si>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</si>
  <si>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</si>
  <si>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</si>
  <si>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</si>
  <si>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</si>
  <si>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</si>
  <si>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</si>
  <si>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</si>
  <si>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</si>
  <si>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</si>
  <si>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</si>
  <si>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</si>
  <si>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</si>
  <si>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</si>
  <si>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</si>
  <si>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</si>
  <si>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</si>
  <si>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</si>
  <si>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</si>
  <si>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</si>
  <si>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</si>
  <si>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</si>
  <si>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</si>
  <si>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</si>
  <si>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</si>
  <si>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</si>
  <si>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</si>
  <si>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</si>
  <si>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</si>
  <si>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</si>
  <si>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</si>
  <si>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</si>
  <si>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</si>
  <si>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</si>
  <si>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</si>
  <si>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</si>
  <si>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</si>
  <si>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</si>
  <si>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</si>
  <si>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</si>
  <si>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</si>
  <si>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</si>
  <si>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</si>
  <si>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</si>
  <si>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</si>
  <si>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</si>
  <si>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</si>
  <si>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</si>
  <si>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</si>
  <si>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</si>
  <si>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</si>
  <si>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</si>
  <si>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</si>
  <si>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</si>
  <si>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</si>
  <si>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</si>
  <si>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</si>
  <si>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</si>
  <si>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</si>
  <si>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</si>
  <si>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</si>
  <si>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</si>
  <si>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</si>
  <si>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</si>
  <si>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</si>
  <si>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</si>
  <si>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</si>
  <si>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</si>
  <si>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</si>
  <si>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</si>
  <si>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</si>
  <si>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</si>
  <si>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</si>
  <si>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</si>
  <si>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</si>
  <si>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</si>
  <si>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</si>
  <si>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</si>
  <si>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</si>
  <si>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</si>
  <si>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</si>
  <si>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</si>
  <si>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</si>
  <si>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</si>
  <si>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</si>
  <si>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</si>
  <si>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</si>
  <si>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</si>
  <si>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</si>
  <si>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</si>
  <si>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</si>
  <si>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</si>
  <si>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</si>
  <si>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</si>
  <si>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</si>
  <si>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</si>
  <si>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</si>
  <si>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</si>
  <si>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</si>
  <si>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</si>
  <si>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</si>
  <si>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</si>
  <si>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</si>
  <si>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</si>
  <si>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</si>
  <si>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</si>
  <si>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</si>
  <si>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</si>
  <si>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</si>
  <si>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</si>
  <si>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</si>
  <si>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</si>
  <si>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</si>
  <si>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</si>
  <si>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</si>
  <si>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</si>
  <si>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</si>
  <si>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</si>
  <si>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</si>
  <si>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</si>
  <si>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</si>
  <si>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</si>
  <si>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</si>
  <si>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</si>
  <si>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</si>
  <si>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</si>
  <si>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</si>
  <si>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</si>
  <si>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</si>
  <si>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</si>
  <si>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</si>
  <si>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</si>
  <si>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</si>
  <si>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</si>
  <si>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</si>
  <si>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</si>
  <si>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</si>
  <si>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</si>
  <si>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</si>
  <si>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</si>
  <si>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</si>
  <si>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</si>
  <si>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</si>
  <si>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</si>
  <si>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</si>
  <si>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</si>
  <si>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</si>
  <si>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</si>
  <si>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</si>
  <si>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</si>
  <si>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</si>
  <si>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</si>
  <si>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</si>
  <si>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</si>
  <si>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</si>
  <si>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</si>
  <si>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</si>
  <si>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</si>
  <si>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</si>
  <si>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</si>
  <si>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</si>
  <si>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</si>
  <si>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</si>
  <si>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</si>
  <si>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</si>
  <si>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</si>
  <si>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</si>
  <si>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</si>
  <si>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</si>
  <si>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</si>
  <si>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</si>
  <si>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</si>
  <si>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</si>
  <si>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</si>
  <si>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</si>
  <si>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</si>
  <si>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</si>
  <si>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</si>
  <si>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</si>
  <si>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</si>
  <si>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</si>
  <si>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</si>
  <si>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</si>
  <si>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</si>
  <si>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</si>
  <si>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</si>
  <si>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</si>
  <si>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</si>
  <si>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</si>
  <si>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</si>
  <si>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</si>
  <si>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</si>
  <si>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</si>
  <si>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</si>
  <si>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</si>
  <si>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</si>
  <si>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</si>
  <si>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</si>
  <si>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</si>
  <si>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</si>
  <si>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</si>
  <si>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</si>
  <si>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</si>
  <si>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</si>
  <si>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</si>
  <si>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</si>
  <si>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</si>
  <si>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</si>
  <si>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</si>
  <si>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</si>
  <si>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</si>
  <si>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</si>
  <si>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</si>
  <si>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</si>
  <si>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</si>
  <si>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</si>
  <si>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</si>
  <si>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</si>
  <si>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</si>
  <si>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</si>
  <si>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</si>
  <si>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</si>
  <si>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</si>
  <si>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</si>
  <si>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</si>
  <si>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</si>
  <si>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</si>
  <si>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</si>
  <si>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</si>
  <si>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</si>
  <si>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</si>
  <si>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</si>
  <si>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</si>
  <si>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</si>
  <si>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</si>
  <si>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</si>
  <si>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</si>
  <si>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</si>
  <si>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</si>
  <si>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</si>
  <si>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</si>
  <si>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</si>
  <si>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</si>
  <si>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</si>
  <si>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</si>
  <si>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</si>
  <si>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</si>
  <si>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</si>
  <si>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</si>
  <si>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</si>
  <si>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</si>
  <si>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</si>
  <si>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</si>
  <si>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</si>
  <si>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</si>
  <si>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</si>
  <si>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</si>
  <si>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</si>
  <si>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</si>
  <si>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</si>
  <si>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</si>
  <si>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</si>
  <si>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</si>
  <si>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</si>
  <si>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</si>
  <si>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</si>
  <si>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</si>
  <si>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</si>
  <si>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</si>
  <si>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</si>
  <si>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</si>
  <si>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</si>
  <si>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</si>
  <si>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</si>
  <si>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</si>
  <si>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</si>
  <si>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</si>
  <si>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</si>
  <si>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</si>
  <si>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</si>
  <si>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</si>
  <si>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</si>
  <si>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</si>
  <si>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</si>
  <si>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</si>
  <si>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</si>
  <si>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</si>
  <si>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</si>
  <si>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</si>
  <si>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</si>
  <si>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</si>
  <si>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</si>
  <si>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</si>
  <si>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</si>
  <si>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</si>
  <si>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</si>
  <si>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</si>
  <si>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</si>
  <si>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</si>
  <si>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</si>
  <si>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</si>
  <si>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</si>
  <si>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</si>
  <si>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</si>
  <si>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</si>
  <si>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</si>
  <si>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</si>
  <si>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</si>
  <si>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</si>
  <si>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</si>
  <si>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</si>
  <si>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</si>
  <si>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</si>
  <si>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</si>
  <si>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</si>
  <si>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</si>
  <si>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</si>
  <si>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</si>
  <si>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</si>
  <si>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</si>
  <si>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</si>
  <si>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</si>
  <si>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</si>
  <si>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</si>
  <si>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</si>
  <si>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</si>
  <si>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</si>
  <si>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</si>
  <si>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</si>
  <si>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</si>
  <si>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</si>
  <si>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</si>
  <si>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</si>
  <si>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</si>
  <si>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</si>
  <si>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</si>
  <si>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</si>
  <si>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</si>
  <si>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</si>
  <si>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</si>
  <si>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</si>
  <si>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</si>
  <si>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</si>
  <si>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</si>
  <si>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</si>
  <si>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</si>
  <si>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</si>
  <si>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</si>
  <si>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</si>
  <si>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</si>
  <si>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</si>
  <si>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</si>
  <si>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</si>
  <si>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</si>
  <si>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</si>
  <si>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</si>
  <si>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</si>
  <si>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</si>
  <si>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</si>
  <si>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</si>
  <si>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</si>
  <si>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</si>
  <si>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</si>
  <si>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</si>
  <si>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</si>
  <si>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</si>
  <si>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</si>
  <si>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</si>
  <si>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</si>
  <si>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</si>
  <si>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</si>
  <si>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</si>
  <si>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</si>
  <si>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</si>
  <si>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</si>
  <si>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</si>
  <si>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</si>
  <si>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</si>
  <si>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</si>
  <si>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</si>
  <si>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</si>
  <si>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</si>
  <si>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</si>
  <si>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</si>
  <si>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</si>
  <si>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</si>
  <si>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</si>
  <si>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</si>
  <si>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</si>
  <si>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</si>
  <si>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</si>
  <si>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</si>
  <si>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</si>
  <si>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</si>
  <si>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</si>
  <si>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</si>
  <si>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</si>
  <si>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</si>
  <si>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</si>
  <si>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</si>
  <si>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</si>
  <si>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</si>
  <si>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</si>
  <si>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</si>
  <si>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</si>
  <si>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</si>
  <si>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</si>
  <si>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</si>
  <si>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</si>
  <si>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</si>
  <si>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</si>
  <si>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</si>
  <si>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</si>
  <si>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</si>
  <si>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</si>
  <si>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</si>
  <si>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</si>
  <si>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</si>
  <si>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</si>
  <si>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</si>
  <si>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</si>
  <si>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</si>
  <si>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</si>
  <si>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</si>
  <si>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</si>
  <si>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</si>
  <si>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</si>
  <si>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</si>
  <si>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</si>
  <si>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</si>
  <si>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</si>
  <si>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</si>
  <si>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</si>
  <si>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</si>
  <si>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</si>
  <si>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</si>
  <si>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</si>
  <si>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</si>
  <si>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</si>
  <si>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</si>
  <si>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</si>
  <si>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</si>
  <si>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</si>
  <si>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</si>
  <si>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</si>
  <si>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</si>
  <si>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</si>
  <si>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</si>
  <si>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</si>
  <si>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</si>
  <si>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</si>
  <si>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</si>
  <si>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</si>
  <si>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</si>
  <si>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</si>
  <si>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</si>
  <si>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</si>
  <si>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</si>
  <si>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</si>
  <si>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</si>
  <si>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</si>
  <si>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</si>
  <si>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</si>
  <si>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</si>
  <si>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</si>
  <si>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</si>
  <si>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</si>
  <si>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</si>
  <si>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</si>
  <si>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</si>
  <si>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</si>
  <si>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</si>
  <si>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</si>
  <si>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</si>
  <si>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</si>
  <si>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</si>
  <si>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</si>
  <si>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</si>
  <si>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</si>
  <si>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</si>
  <si>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</si>
  <si>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</si>
  <si>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</si>
  <si>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</si>
  <si>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</si>
  <si>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</si>
  <si>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</si>
  <si>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</si>
  <si>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</si>
  <si>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</si>
  <si>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</si>
  <si>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</si>
  <si>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</si>
  <si>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</si>
  <si>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</si>
  <si>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</si>
  <si>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</si>
  <si>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</si>
  <si>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</si>
  <si>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</si>
  <si>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</si>
  <si>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</si>
  <si>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</si>
  <si>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</si>
  <si>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</si>
  <si>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</si>
  <si>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</si>
  <si>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</si>
  <si>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</si>
  <si>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</si>
  <si>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</si>
  <si>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</si>
  <si>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</si>
  <si>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</si>
  <si>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</si>
  <si>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</si>
  <si>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</si>
  <si>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</si>
  <si>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</si>
  <si>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</si>
  <si>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</si>
  <si>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</si>
  <si>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</si>
  <si>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</si>
  <si>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</si>
  <si>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</si>
  <si>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</si>
  <si>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</si>
  <si>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</si>
  <si>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</si>
  <si>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</si>
  <si>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</si>
  <si>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</si>
  <si>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</si>
  <si>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</si>
  <si>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</si>
  <si>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</si>
  <si>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</si>
  <si>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</si>
  <si>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</si>
  <si>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</si>
  <si>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</si>
  <si>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</si>
  <si>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</si>
  <si>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</si>
  <si>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</si>
  <si>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</si>
  <si>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</si>
  <si>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</si>
  <si>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</si>
  <si>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</si>
  <si>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</si>
  <si>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</si>
  <si>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</si>
  <si>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</si>
  <si>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</si>
  <si>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</si>
  <si>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</si>
  <si>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</si>
  <si>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</si>
  <si>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</si>
  <si>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</si>
  <si>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</si>
  <si>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</si>
  <si>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</si>
  <si>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</si>
  <si>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</si>
  <si>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</si>
  <si>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</si>
  <si>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</si>
  <si>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</si>
  <si>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</si>
  <si>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</si>
  <si>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</si>
  <si>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</si>
  <si>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</si>
  <si>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</si>
  <si>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</si>
  <si>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</si>
  <si>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</si>
  <si>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</si>
  <si>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</si>
  <si>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</si>
  <si>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</si>
  <si>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</si>
  <si>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</si>
  <si>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</si>
  <si>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</si>
  <si>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</si>
  <si>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</si>
  <si>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</si>
  <si>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</si>
  <si>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</si>
  <si>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</si>
  <si>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</si>
  <si>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</si>
  <si>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</si>
  <si>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</si>
  <si>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</si>
  <si>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</si>
  <si>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</si>
  <si>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</si>
  <si>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</si>
  <si>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</si>
  <si>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</si>
  <si>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</si>
  <si>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</si>
  <si>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</si>
  <si>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</si>
  <si>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</si>
  <si>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</si>
  <si>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</si>
  <si>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</si>
  <si>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</si>
  <si>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</si>
  <si>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</si>
  <si>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</si>
  <si>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</si>
  <si>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</si>
  <si>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</si>
  <si>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</si>
  <si>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</si>
  <si>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</si>
  <si>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</si>
  <si>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</si>
  <si>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</si>
  <si>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</si>
  <si>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</si>
  <si>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</si>
  <si>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</si>
  <si>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</si>
  <si>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</si>
  <si>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</si>
  <si>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</si>
  <si>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</si>
  <si>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</si>
  <si>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</si>
  <si>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</si>
  <si>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</si>
  <si>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</si>
  <si>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</si>
  <si>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</si>
  <si>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</si>
  <si>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</si>
  <si>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</si>
  <si>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</si>
  <si>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</si>
  <si>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</si>
  <si>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</si>
  <si>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</si>
  <si>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</si>
  <si>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</si>
  <si>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</si>
  <si>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</si>
  <si>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</si>
  <si>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</si>
  <si>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</si>
  <si>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</si>
  <si>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</si>
  <si>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</si>
  <si>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</si>
  <si>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</si>
  <si>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</si>
  <si>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</si>
  <si>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</si>
  <si>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</si>
  <si>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</si>
  <si>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</si>
  <si>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</si>
  <si>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</si>
  <si>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</si>
  <si>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</si>
  <si>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</si>
  <si>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</si>
  <si>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</si>
  <si>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</si>
  <si>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</si>
  <si>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</si>
  <si>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</si>
  <si>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</si>
  <si>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</si>
  <si>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</si>
  <si>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</si>
  <si>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</si>
  <si>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</si>
  <si>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</si>
  <si>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</si>
  <si>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</si>
  <si>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</si>
  <si>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</si>
  <si>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</si>
  <si>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</si>
  <si>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</si>
  <si>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</si>
  <si>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</si>
  <si>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</si>
  <si>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</si>
  <si>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</si>
  <si>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</si>
  <si>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</si>
  <si>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</si>
  <si>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</si>
  <si>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</si>
  <si>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</si>
  <si>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</si>
  <si>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</si>
  <si>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</si>
  <si>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</si>
  <si>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</si>
  <si>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</si>
  <si>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</si>
  <si>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</si>
  <si>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</si>
  <si>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</si>
  <si>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</si>
  <si>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</si>
  <si>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</si>
  <si>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</si>
  <si>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</si>
  <si>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</si>
  <si>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</si>
  <si>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</si>
  <si>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</si>
  <si>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</si>
  <si>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</si>
  <si>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</si>
  <si>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</si>
  <si>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</si>
  <si>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</si>
  <si>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</si>
  <si>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</si>
  <si>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</si>
  <si>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</si>
  <si>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</si>
  <si>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</si>
  <si>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</si>
  <si>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</si>
  <si>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</si>
  <si>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</si>
  <si>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</si>
  <si>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</si>
  <si>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</si>
  <si>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</si>
  <si>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</si>
  <si>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</si>
  <si>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</si>
  <si>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</si>
  <si>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</si>
  <si>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</si>
  <si>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</si>
  <si>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</si>
  <si>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</si>
  <si>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</si>
  <si>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</si>
  <si>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</si>
  <si>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</si>
  <si>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</si>
  <si>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</si>
  <si>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</si>
  <si>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</si>
  <si>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</si>
  <si>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</si>
  <si>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</si>
  <si>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</si>
  <si>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</si>
  <si>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</si>
  <si>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</si>
  <si>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</si>
  <si>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</si>
  <si>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</si>
  <si>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</si>
  <si>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</si>
  <si>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</si>
  <si>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</si>
  <si>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</si>
  <si>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</si>
  <si>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</si>
  <si>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</si>
  <si>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</si>
  <si>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</si>
  <si>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</si>
  <si>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</si>
  <si>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</si>
  <si>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</si>
  <si>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</si>
  <si>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</si>
  <si>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</si>
  <si>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</si>
  <si>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</si>
  <si>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</si>
  <si>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</si>
  <si>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</si>
  <si>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</si>
  <si>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</si>
  <si>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</si>
  <si>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</si>
  <si>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</si>
  <si>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</si>
  <si>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</si>
  <si>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</si>
  <si>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</si>
  <si>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</si>
  <si>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</si>
  <si>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</si>
  <si>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</si>
  <si>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</si>
  <si>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</si>
  <si>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</si>
  <si>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</si>
  <si>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</si>
  <si>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</si>
  <si>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</si>
  <si>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</si>
  <si>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</si>
  <si>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</si>
  <si>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</si>
  <si>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</si>
  <si>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</si>
  <si>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</si>
  <si>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</si>
  <si>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</si>
  <si>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</si>
  <si>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</si>
  <si>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</si>
  <si>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</si>
  <si>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</si>
  <si>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</si>
  <si>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</si>
  <si>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</si>
  <si>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</si>
  <si>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</si>
  <si>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</si>
  <si>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</si>
  <si>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</si>
  <si>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</si>
  <si>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</si>
  <si>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</si>
  <si>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</si>
  <si>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</si>
  <si>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</si>
  <si>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</si>
  <si>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</si>
  <si>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</si>
  <si>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</si>
  <si>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</si>
  <si>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</si>
  <si>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</si>
  <si>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</si>
  <si>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</si>
  <si>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</si>
  <si>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</si>
  <si>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</si>
  <si>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</si>
  <si>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</si>
  <si>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</si>
  <si>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</si>
  <si>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</si>
  <si>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</si>
  <si>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</si>
  <si>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</si>
  <si>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</si>
  <si>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</si>
  <si>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</si>
  <si>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</si>
  <si>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</si>
  <si>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</si>
  <si>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</si>
  <si>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</si>
  <si>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</si>
  <si>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</si>
  <si>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</si>
  <si>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</si>
  <si>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</si>
  <si>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</si>
  <si>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</si>
  <si>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</si>
  <si>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</si>
  <si>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</si>
  <si>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</si>
  <si>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</si>
  <si>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</si>
  <si>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</si>
  <si>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</si>
  <si>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</si>
  <si>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</si>
  <si>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</si>
  <si>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</si>
  <si>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</si>
  <si>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</si>
  <si>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</si>
  <si>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</si>
  <si>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</si>
  <si>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</si>
  <si>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</si>
  <si>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</si>
  <si>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</si>
  <si>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</si>
  <si>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</si>
  <si>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</si>
  <si>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</si>
  <si>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</si>
  <si>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</si>
  <si>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</si>
  <si>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</si>
  <si>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</si>
  <si>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</si>
  <si>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</si>
  <si>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</si>
  <si>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</si>
  <si>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</si>
  <si>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</si>
  <si>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</si>
  <si>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</si>
  <si>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</si>
  <si>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</si>
  <si>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</si>
  <si>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</si>
  <si>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</si>
  <si>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</si>
  <si>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</si>
  <si>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</si>
  <si>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</si>
  <si>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</si>
  <si>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</si>
  <si>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</si>
  <si>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</si>
  <si>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</si>
  <si>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</si>
  <si>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</si>
  <si>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</si>
  <si>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</si>
  <si>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</si>
  <si>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</si>
  <si>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</si>
  <si>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</si>
  <si>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</si>
  <si>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</si>
  <si>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</si>
  <si>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</si>
  <si>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</si>
  <si>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</si>
  <si>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</si>
  <si>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</si>
  <si>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</si>
  <si>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</si>
  <si>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</si>
  <si>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</si>
  <si>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</si>
  <si>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</si>
  <si>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</si>
  <si>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</si>
  <si>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</si>
  <si>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</si>
  <si>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</si>
  <si>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</si>
  <si>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</si>
  <si>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</si>
  <si>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</si>
  <si>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</si>
  <si>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</si>
  <si>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</si>
  <si>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</si>
  <si>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</si>
  <si>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</si>
  <si>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</si>
  <si>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</si>
  <si>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</si>
  <si>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</si>
  <si>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</si>
  <si>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</si>
  <si>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</si>
  <si>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</si>
  <si>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</si>
  <si>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</si>
  <si>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</si>
  <si>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</si>
  <si>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</si>
  <si>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</si>
  <si>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</si>
  <si>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</si>
  <si>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</si>
  <si>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</si>
  <si>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</si>
  <si>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</si>
  <si>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</si>
  <si>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</si>
  <si>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</si>
  <si>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</si>
  <si>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</si>
  <si>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</si>
  <si>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</si>
  <si>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</si>
  <si>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</si>
  <si>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</si>
  <si>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</si>
  <si>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</si>
  <si>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</si>
  <si>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</si>
  <si>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</si>
  <si>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</si>
  <si>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</si>
  <si>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</si>
  <si>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</si>
  <si>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</si>
  <si>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</si>
  <si>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</si>
  <si>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</si>
  <si>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</si>
  <si>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</si>
  <si>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</si>
  <si>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</si>
  <si>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</si>
  <si>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</si>
  <si>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</si>
  <si>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</si>
  <si>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</si>
  <si>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</si>
  <si>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</si>
  <si>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</si>
  <si>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</si>
  <si>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</si>
  <si>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</si>
  <si>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</si>
  <si>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</si>
  <si>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</si>
  <si>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</si>
  <si>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</si>
  <si>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</si>
  <si>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</si>
  <si>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</si>
  <si>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</si>
  <si>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</si>
  <si>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</si>
  <si>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</si>
  <si>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</si>
  <si>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</si>
  <si>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</si>
  <si>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</si>
  <si>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</si>
  <si>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</si>
  <si>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</si>
  <si>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</si>
  <si>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</si>
  <si>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</si>
  <si>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</si>
  <si>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</si>
  <si>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</si>
  <si>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</si>
  <si>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</si>
  <si>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</si>
  <si>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</si>
  <si>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</si>
  <si>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</si>
  <si>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</si>
  <si>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</si>
  <si>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</si>
  <si>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</si>
  <si>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</si>
  <si>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</si>
  <si>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</si>
  <si>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</si>
  <si>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</si>
  <si>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</si>
  <si>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</si>
  <si>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</si>
  <si>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</si>
  <si>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</si>
  <si>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</si>
  <si>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</si>
  <si>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</si>
  <si>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</si>
  <si>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</si>
  <si>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</si>
  <si>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</si>
  <si>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</si>
  <si>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</si>
  <si>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</si>
  <si>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</si>
  <si>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</si>
  <si>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</si>
  <si>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</si>
  <si>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</si>
  <si>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</si>
  <si>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</si>
  <si>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</si>
  <si>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</si>
  <si>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</si>
  <si>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</si>
  <si>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</si>
  <si>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</si>
  <si>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</si>
  <si>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</si>
  <si>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</si>
  <si>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</si>
  <si>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</si>
  <si>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</si>
  <si>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</si>
  <si>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</si>
  <si>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</si>
  <si>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</si>
  <si>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</si>
  <si>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</si>
  <si>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</si>
  <si>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</si>
  <si>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</si>
  <si>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</si>
  <si>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</si>
  <si>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</si>
  <si>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</si>
  <si>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</si>
  <si>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</si>
  <si>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</si>
  <si>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</si>
  <si>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</si>
  <si>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</si>
  <si>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</si>
  <si>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</si>
  <si>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</si>
  <si>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</si>
  <si>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</si>
  <si>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</si>
  <si>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</si>
  <si>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</si>
  <si>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</si>
  <si>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</si>
  <si>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</si>
  <si>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</si>
  <si>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</si>
  <si>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</si>
  <si>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</si>
  <si>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</si>
  <si>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</si>
  <si>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</si>
  <si>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</si>
  <si>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</si>
  <si>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</si>
  <si>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</si>
  <si>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</si>
  <si>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</si>
  <si>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</si>
  <si>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</si>
  <si>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</si>
  <si>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</si>
  <si>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</si>
  <si>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</si>
  <si>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</si>
  <si>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</si>
  <si>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</si>
  <si>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</si>
  <si>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</si>
  <si>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</si>
  <si>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</si>
  <si>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</si>
  <si>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</si>
  <si>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</si>
  <si>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</si>
  <si>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</si>
  <si>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</si>
  <si>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</si>
  <si>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</si>
  <si>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</si>
  <si>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</si>
  <si>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</si>
  <si>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</si>
  <si>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</si>
  <si>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</si>
  <si>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</si>
  <si>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</si>
  <si>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</si>
  <si>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</si>
  <si>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</si>
  <si>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</si>
  <si>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</si>
  <si>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</si>
  <si>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</si>
  <si>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</si>
  <si>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</si>
  <si>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</si>
  <si>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</si>
  <si>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</si>
  <si>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</si>
  <si>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</si>
  <si>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</si>
  <si>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</si>
  <si>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</si>
  <si>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</si>
  <si>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</si>
  <si>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</si>
  <si>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</si>
  <si>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</si>
  <si>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</si>
  <si>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</si>
  <si>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</si>
  <si>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</si>
  <si>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</si>
  <si>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</si>
  <si>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</si>
  <si>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</si>
  <si>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</si>
  <si>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</si>
  <si>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</si>
  <si>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</si>
  <si>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</si>
  <si>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</si>
  <si>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</si>
  <si>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</si>
  <si>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</si>
  <si>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</si>
  <si>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</si>
  <si>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</si>
  <si>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</si>
  <si>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</si>
  <si>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</si>
  <si>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</si>
  <si>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</si>
  <si>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</si>
  <si>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</si>
  <si>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</si>
  <si>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</si>
  <si>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</si>
  <si>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</si>
  <si>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</si>
  <si>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</si>
  <si>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</si>
  <si>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</si>
  <si>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</si>
  <si>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</si>
  <si>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</si>
  <si>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</si>
  <si>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</si>
  <si>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</si>
  <si>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</si>
  <si>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</si>
  <si>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</si>
  <si>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</si>
  <si>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</si>
  <si>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</si>
  <si>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</si>
  <si>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</si>
  <si>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</si>
  <si>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</si>
  <si>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</si>
  <si>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</si>
  <si>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</si>
  <si>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</si>
  <si>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</si>
  <si>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</si>
  <si>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</si>
  <si>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</si>
  <si>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</si>
  <si>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</si>
  <si>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</si>
  <si>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</si>
  <si>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</si>
  <si>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</si>
  <si>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</si>
  <si>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</si>
  <si>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</si>
  <si>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</si>
  <si>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</si>
  <si>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</si>
  <si>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</si>
  <si>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</si>
  <si>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</si>
  <si>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</si>
  <si>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</si>
  <si>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</si>
  <si>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</si>
  <si>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</si>
  <si>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</si>
  <si>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</si>
  <si>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</si>
  <si>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</si>
  <si>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</si>
  <si>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</si>
  <si>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</si>
  <si>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</si>
  <si>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</si>
  <si>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</si>
  <si>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</si>
  <si>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</si>
  <si>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</si>
  <si>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</si>
  <si>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</si>
  <si>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</si>
  <si>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</si>
  <si>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</si>
  <si>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</si>
  <si>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</si>
  <si>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</si>
  <si>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</si>
  <si>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</si>
  <si>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</si>
  <si>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</si>
  <si>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</si>
  <si>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</si>
  <si>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</si>
  <si>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</si>
  <si>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</si>
  <si>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</si>
  <si>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</si>
  <si>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</si>
  <si>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</si>
  <si>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</si>
  <si>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</si>
  <si>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</si>
  <si>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</si>
  <si>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</si>
  <si>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</si>
  <si>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</si>
  <si>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</si>
  <si>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</si>
  <si>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</si>
  <si>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</si>
  <si>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</si>
  <si>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</si>
  <si>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</si>
  <si>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</si>
  <si>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</si>
  <si>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</si>
  <si>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</si>
  <si>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</si>
  <si>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</si>
  <si>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</si>
  <si>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</si>
  <si>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</si>
  <si>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</si>
  <si>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</si>
  <si>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</si>
  <si>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</si>
  <si>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</si>
  <si>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</si>
  <si>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</si>
  <si>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</si>
  <si>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</si>
  <si>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</si>
  <si>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</si>
  <si>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</si>
  <si>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</si>
  <si>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</si>
  <si>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</si>
  <si>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</si>
  <si>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</si>
  <si>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</si>
  <si>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</si>
  <si>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</si>
  <si>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</si>
  <si>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</si>
  <si>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</si>
  <si>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</si>
  <si>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</si>
  <si>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</si>
  <si>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</si>
  <si>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</si>
  <si>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</si>
  <si>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</si>
  <si>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</si>
  <si>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</si>
  <si>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</si>
  <si>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</si>
  <si>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</si>
  <si>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</si>
  <si>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</si>
  <si>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</si>
  <si>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</si>
  <si>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</si>
  <si>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</si>
  <si>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</si>
  <si>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</si>
  <si>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</si>
  <si>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</si>
  <si>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</si>
  <si>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</si>
  <si>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</si>
  <si>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</si>
  <si>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</si>
  <si>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</si>
  <si>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</si>
  <si>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</si>
  <si>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</si>
  <si>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</si>
  <si>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</si>
  <si>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</si>
  <si>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</si>
  <si>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</si>
  <si>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</si>
  <si>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</si>
  <si>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</si>
  <si>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</si>
  <si>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</si>
  <si>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</si>
  <si>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</si>
  <si>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</si>
  <si>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</si>
  <si>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</si>
  <si>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</si>
  <si>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</si>
  <si>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</si>
  <si>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</si>
  <si>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</si>
  <si>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</si>
  <si>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</si>
  <si>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</si>
  <si>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</si>
  <si>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</si>
  <si>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</si>
  <si>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</si>
  <si>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</si>
  <si>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</si>
  <si>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</si>
  <si>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</si>
  <si>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</si>
  <si>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</si>
  <si>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</si>
  <si>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</si>
  <si>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</si>
  <si>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</si>
  <si>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</si>
  <si>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</si>
  <si>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</si>
  <si>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</si>
  <si>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</si>
  <si>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</si>
  <si>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</si>
  <si>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</si>
  <si>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</si>
  <si>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</si>
  <si>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</si>
  <si>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</si>
  <si>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</si>
  <si>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</si>
  <si>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</si>
  <si>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</si>
  <si>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</si>
  <si>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</si>
  <si>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</si>
  <si>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</si>
  <si>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</si>
  <si>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</si>
  <si>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</si>
  <si>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</si>
  <si>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</si>
  <si>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</si>
  <si>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</si>
  <si>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</si>
  <si>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</si>
  <si>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</si>
  <si>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</si>
  <si>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</si>
  <si>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</si>
  <si>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</si>
  <si>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</si>
  <si>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</si>
  <si>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</si>
  <si>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</si>
  <si>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</si>
  <si>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</si>
  <si>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</si>
  <si>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</si>
  <si>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</si>
  <si>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</si>
  <si>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</si>
  <si>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</si>
  <si>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</si>
  <si>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</si>
  <si>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</si>
  <si>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</si>
  <si>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</si>
  <si>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</si>
  <si>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</si>
  <si>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</si>
  <si>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</si>
  <si>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</si>
  <si>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</si>
  <si>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</si>
  <si>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</si>
  <si>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</si>
  <si>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</si>
  <si>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</si>
  <si>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</si>
  <si>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</si>
  <si>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</si>
  <si>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</si>
  <si>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</si>
  <si>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</si>
  <si>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</si>
  <si>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</si>
  <si>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</si>
  <si>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</si>
  <si>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</si>
  <si>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</si>
  <si>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</si>
  <si>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</si>
  <si>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</si>
  <si>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</si>
  <si>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</si>
  <si>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</si>
  <si>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</si>
  <si>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</si>
  <si>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</si>
  <si>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</si>
  <si>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</si>
  <si>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</si>
  <si>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</si>
  <si>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</si>
  <si>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</si>
  <si>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</si>
  <si>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</si>
  <si>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</si>
  <si>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</si>
  <si>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</si>
  <si>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</si>
  <si>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</si>
  <si>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</si>
  <si>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</si>
  <si>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</si>
  <si>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</si>
  <si>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</si>
  <si>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</si>
  <si>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</si>
  <si>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</si>
  <si>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</si>
  <si>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</si>
  <si>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</si>
  <si>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</si>
  <si>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</si>
  <si>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</si>
  <si>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</si>
  <si>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</si>
  <si>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</si>
  <si>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</si>
  <si>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</si>
  <si>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</si>
  <si>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</si>
  <si>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</si>
  <si>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</si>
  <si>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</si>
  <si>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</si>
  <si>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</si>
  <si>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</si>
  <si>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</si>
  <si>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</si>
  <si>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</si>
  <si>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</si>
  <si>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</si>
  <si>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</si>
  <si>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</si>
  <si>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</si>
  <si>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</si>
  <si>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</si>
  <si>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</si>
  <si>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</si>
  <si>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</si>
  <si>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</si>
  <si>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</si>
  <si>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</si>
  <si>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</si>
  <si>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</si>
  <si>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</si>
  <si>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</si>
  <si>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</si>
  <si>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</si>
  <si>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</si>
  <si>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</si>
  <si>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</si>
  <si>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</si>
  <si>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</si>
  <si>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</si>
  <si>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</si>
  <si>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</si>
  <si>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</si>
  <si>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</si>
  <si>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</si>
  <si>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</si>
  <si>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</si>
  <si>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</si>
  <si>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</si>
  <si>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</si>
  <si>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</si>
  <si>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</si>
  <si>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</si>
  <si>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</si>
  <si>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</si>
  <si>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</si>
  <si>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</si>
  <si>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</si>
  <si>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</si>
  <si>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</si>
  <si>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</si>
  <si>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</si>
  <si>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</si>
  <si>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</si>
  <si>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</si>
  <si>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</si>
  <si>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</si>
  <si>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</si>
  <si>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</si>
  <si>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</si>
  <si>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</si>
  <si>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</si>
  <si>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</si>
  <si>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</si>
  <si>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</si>
  <si>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</si>
  <si>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</si>
  <si>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</si>
  <si>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</si>
  <si>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</si>
  <si>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</si>
  <si>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</si>
  <si>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</si>
  <si>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</si>
  <si>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</si>
  <si>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</si>
  <si>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</si>
  <si>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</si>
  <si>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</si>
  <si>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</si>
  <si>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</si>
  <si>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</si>
  <si>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</si>
  <si>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</si>
  <si>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</si>
  <si>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</si>
  <si>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</si>
  <si>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</si>
  <si>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</si>
  <si>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</si>
  <si>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</si>
  <si>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</si>
  <si>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</si>
  <si>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</si>
  <si>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</si>
  <si>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</si>
  <si>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</si>
  <si>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</si>
  <si>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</si>
  <si>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</si>
  <si>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</si>
  <si>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</si>
  <si>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</si>
  <si>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</si>
  <si>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</si>
  <si>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</si>
  <si>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</si>
  <si>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</si>
  <si>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</si>
  <si>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</si>
  <si>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</si>
  <si>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</si>
  <si>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</si>
  <si>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</si>
  <si>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</si>
  <si>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</si>
  <si>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</si>
  <si>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</si>
  <si>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</si>
  <si>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</si>
  <si>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</si>
  <si>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</si>
  <si>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</si>
  <si>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</si>
  <si>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</si>
  <si>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</si>
  <si>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</si>
  <si>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</si>
  <si>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</si>
  <si>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</si>
  <si>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</si>
  <si>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</si>
  <si>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</si>
  <si>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</si>
  <si>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</si>
  <si>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</si>
  <si>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</si>
  <si>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</si>
  <si>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</si>
  <si>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</si>
  <si>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</si>
  <si>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</si>
  <si>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</si>
  <si>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</si>
  <si>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</si>
  <si>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</si>
  <si>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</si>
  <si>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</si>
  <si>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</si>
  <si>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</si>
  <si>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</si>
  <si>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</si>
  <si>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</si>
  <si>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</si>
  <si>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</si>
  <si>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</si>
  <si>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</si>
  <si>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</si>
  <si>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</si>
  <si>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</si>
  <si>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</si>
  <si>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</si>
  <si>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</si>
  <si>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</si>
  <si>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</si>
  <si>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</si>
  <si>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</si>
  <si>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</si>
  <si>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</si>
  <si>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</si>
  <si>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</si>
  <si>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</si>
  <si>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</si>
  <si>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</si>
  <si>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</si>
  <si>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</si>
  <si>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</si>
  <si>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</si>
  <si>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</si>
  <si>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</si>
  <si>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</si>
  <si>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</si>
  <si>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</si>
  <si>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</si>
  <si>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</si>
  <si>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</si>
  <si>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</si>
  <si>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</si>
  <si>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</si>
  <si>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</si>
  <si>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</si>
  <si>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</si>
  <si>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</si>
  <si>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</si>
  <si>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</si>
  <si>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</si>
  <si>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</si>
  <si>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</si>
  <si>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</si>
  <si>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</si>
  <si>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</si>
  <si>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</si>
  <si>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</si>
  <si>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</si>
  <si>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</si>
  <si>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</si>
  <si>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</si>
  <si>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</si>
  <si>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</si>
  <si>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</si>
  <si>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</si>
  <si>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</si>
  <si>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</si>
  <si>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</si>
  <si>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</si>
  <si>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</si>
  <si>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</si>
  <si>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</si>
  <si>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</si>
  <si>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</si>
  <si>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</si>
  <si>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</si>
  <si>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</si>
  <si>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</si>
  <si>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</si>
  <si>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</si>
  <si>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</si>
  <si>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</si>
  <si>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</si>
  <si>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</si>
  <si>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</si>
  <si>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</si>
  <si>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</si>
  <si>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</si>
  <si>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</si>
  <si>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</si>
  <si>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</si>
  <si>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</si>
  <si>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</si>
  <si>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</si>
  <si>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</si>
  <si>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</si>
  <si>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</si>
  <si>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</si>
  <si>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</si>
  <si>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</si>
  <si>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</si>
  <si>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</si>
  <si>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</si>
  <si>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</si>
  <si>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</si>
  <si>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</si>
  <si>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</si>
  <si>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</si>
  <si>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</si>
  <si>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</si>
  <si>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</si>
  <si>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</si>
  <si>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</si>
  <si>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</si>
  <si>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</si>
  <si>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</si>
  <si>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</si>
  <si>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</si>
  <si>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</si>
  <si>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</si>
  <si>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</si>
  <si>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</si>
  <si>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</si>
  <si>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</si>
  <si>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</si>
  <si>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</si>
  <si>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</si>
  <si>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</si>
  <si>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</si>
  <si>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</si>
  <si>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</si>
  <si>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</si>
  <si>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</si>
  <si>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</si>
  <si>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</si>
  <si>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</si>
  <si>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</si>
  <si>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</si>
  <si>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</si>
  <si>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</si>
  <si>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</si>
  <si>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</si>
  <si>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</si>
  <si>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</si>
  <si>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</si>
  <si>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</si>
  <si>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</si>
  <si>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</si>
  <si>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</si>
  <si>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</si>
  <si>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</si>
  <si>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</si>
  <si>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</si>
  <si>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</si>
  <si>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</si>
  <si>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</si>
  <si>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</si>
  <si>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</si>
  <si>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</si>
  <si>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</si>
  <si>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</si>
  <si>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</si>
  <si>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</si>
  <si>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</si>
  <si>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</si>
  <si>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</si>
  <si>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</si>
  <si>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</si>
  <si>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</si>
  <si>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</si>
  <si>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</si>
  <si>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</si>
  <si>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</si>
  <si>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</si>
  <si>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</si>
  <si>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</si>
  <si>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</si>
  <si>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</si>
  <si>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</si>
  <si>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</si>
  <si>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</si>
  <si>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</si>
  <si>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</si>
  <si>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</si>
  <si>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</si>
  <si>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</si>
  <si>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</si>
  <si>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</si>
  <si>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</si>
  <si>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</si>
  <si>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</si>
  <si>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</si>
  <si>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</si>
  <si>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</si>
  <si>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</si>
  <si>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</si>
  <si>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</si>
  <si>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</si>
  <si>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</si>
  <si>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</si>
  <si>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</si>
  <si>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</si>
  <si>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</si>
  <si>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</si>
  <si>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</si>
  <si>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</si>
  <si>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</si>
  <si>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</si>
  <si>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</si>
  <si>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</si>
  <si>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</si>
  <si>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</si>
  <si>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</si>
  <si>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</si>
  <si>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</si>
  <si>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</si>
  <si>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</si>
  <si>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</si>
  <si>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</si>
  <si>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</si>
  <si>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</si>
  <si>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</si>
  <si>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</si>
  <si>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</si>
  <si>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</si>
  <si>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</si>
  <si>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</si>
  <si>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</si>
  <si>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</si>
  <si>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</si>
  <si>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</si>
  <si>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</si>
  <si>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</si>
  <si>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</si>
  <si>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</si>
  <si>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</si>
  <si>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</si>
  <si>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</si>
  <si>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</si>
  <si>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</si>
  <si>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</si>
  <si>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</si>
  <si>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</si>
  <si>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</si>
  <si>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</si>
  <si>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</si>
  <si>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</si>
  <si>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</si>
  <si>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</si>
  <si>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</si>
  <si>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</si>
  <si>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</si>
  <si>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</si>
  <si>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</si>
  <si>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</si>
  <si>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</si>
  <si>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</si>
  <si>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</si>
  <si>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</si>
  <si>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</si>
  <si>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</si>
  <si>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</si>
  <si>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</si>
  <si>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</si>
  <si>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</si>
  <si>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</si>
  <si>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</si>
  <si>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</si>
  <si>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</si>
  <si>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</si>
  <si>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</si>
  <si>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</si>
  <si>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</si>
  <si>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</si>
  <si>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</si>
  <si>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</si>
  <si>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</si>
  <si>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</si>
  <si>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</si>
  <si>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</si>
  <si>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</si>
  <si>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</si>
  <si>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</si>
  <si>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</si>
  <si>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</si>
  <si>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</si>
  <si>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</si>
  <si>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</si>
  <si>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</si>
  <si>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</si>
  <si>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</si>
  <si>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</si>
  <si>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</si>
  <si>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</si>
  <si>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</si>
  <si>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</si>
  <si>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</si>
  <si>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</si>
  <si>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</si>
  <si>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</si>
  <si>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</si>
  <si>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</si>
  <si>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</si>
  <si>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</si>
  <si>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</si>
  <si>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</si>
  <si>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</si>
  <si>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</si>
  <si>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</si>
  <si>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</si>
  <si>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</si>
  <si>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</si>
  <si>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</si>
  <si>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</si>
  <si>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</si>
  <si>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</si>
  <si>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</si>
  <si>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</si>
  <si>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</si>
  <si>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</si>
  <si>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</si>
  <si>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</si>
  <si>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</si>
  <si>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</si>
  <si>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</si>
  <si>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</si>
  <si>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</si>
  <si>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</si>
  <si>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</si>
  <si>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</si>
  <si>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</si>
  <si>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</si>
  <si>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</si>
  <si>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</si>
  <si>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</si>
  <si>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</si>
  <si>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</si>
  <si>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</si>
  <si>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</si>
  <si>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</si>
  <si>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</si>
  <si>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</si>
  <si>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</si>
  <si>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</si>
  <si>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</si>
  <si>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</si>
  <si>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</si>
  <si>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</si>
  <si>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</si>
  <si>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</si>
  <si>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</si>
  <si>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</si>
  <si>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</si>
  <si>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</si>
  <si>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</si>
  <si>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</si>
  <si>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</si>
  <si>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</si>
  <si>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</si>
  <si>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</si>
  <si>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</si>
  <si>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</si>
  <si>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</si>
  <si>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</si>
  <si>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</si>
  <si>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</si>
  <si>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</si>
  <si>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</si>
  <si>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</si>
  <si>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</si>
  <si>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</si>
  <si>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</si>
  <si>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</si>
  <si>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</si>
  <si>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</si>
  <si>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</si>
  <si>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</si>
  <si>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</si>
  <si>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</si>
  <si>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</si>
  <si>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</si>
  <si>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</si>
  <si>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</si>
  <si>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</si>
  <si>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</si>
  <si>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</si>
  <si>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</si>
  <si>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</si>
  <si>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</si>
  <si>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</si>
  <si>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</si>
  <si>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</si>
  <si>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</si>
  <si>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</si>
  <si>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</si>
  <si>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</si>
  <si>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</si>
  <si>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</si>
  <si>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</si>
  <si>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</si>
  <si>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</si>
  <si>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</si>
  <si>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</si>
  <si>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</si>
  <si>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</si>
  <si>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</si>
  <si>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</si>
  <si>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</si>
  <si>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</si>
  <si>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</si>
  <si>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</si>
  <si>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</si>
  <si>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</si>
  <si>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</si>
  <si>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</si>
  <si>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</si>
  <si>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</si>
  <si>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</si>
  <si>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</si>
  <si>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</si>
  <si>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</si>
  <si>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</si>
  <si>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</si>
  <si>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</si>
  <si>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</si>
  <si>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</si>
  <si>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</si>
  <si>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</si>
  <si>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</si>
  <si>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</si>
  <si>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</si>
  <si>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</si>
  <si>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</si>
  <si>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</si>
  <si>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</si>
  <si>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</si>
  <si>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</si>
  <si>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</si>
  <si>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</si>
  <si>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</si>
  <si>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</si>
  <si>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</si>
  <si>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</si>
  <si>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</si>
  <si>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</si>
  <si>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</si>
  <si>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</si>
  <si>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</si>
  <si>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</si>
  <si>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</si>
  <si>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</si>
  <si>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</si>
  <si>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</si>
  <si>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</si>
  <si>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</si>
  <si>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</si>
  <si>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</si>
  <si>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</si>
  <si>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</si>
  <si>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</si>
  <si>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</si>
  <si>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</si>
  <si>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</si>
  <si>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</si>
  <si>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</si>
  <si>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</si>
  <si>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</si>
  <si>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</si>
  <si>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</si>
  <si>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</si>
  <si>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</si>
  <si>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</si>
  <si>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</si>
  <si>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</si>
  <si>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</si>
  <si>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</si>
  <si>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</si>
  <si>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</si>
  <si>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</si>
  <si>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</si>
  <si>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</si>
  <si>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</si>
  <si>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</si>
  <si>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</si>
  <si>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</si>
  <si>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</si>
  <si>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</si>
  <si>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</si>
  <si>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</si>
  <si>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</si>
  <si>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</si>
  <si>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</si>
  <si>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</si>
  <si>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</si>
  <si>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</si>
  <si>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</si>
  <si>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</si>
  <si>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</si>
  <si>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</si>
  <si>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</si>
  <si>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</si>
  <si>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</si>
  <si>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</si>
  <si>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</si>
  <si>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</si>
  <si>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</si>
  <si>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</si>
  <si>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</si>
  <si>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</si>
  <si>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</si>
  <si>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</si>
  <si>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</si>
  <si>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</si>
  <si>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</si>
  <si>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</si>
  <si>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</si>
  <si>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</si>
  <si>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</si>
  <si>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</si>
  <si>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</si>
  <si>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</si>
  <si>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</si>
  <si>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</si>
  <si>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</si>
  <si>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</si>
  <si>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</si>
  <si>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</si>
  <si>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</si>
  <si>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</si>
  <si>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</si>
  <si>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</si>
  <si>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</si>
  <si>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</si>
  <si>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</si>
  <si>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</si>
  <si>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</si>
  <si>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</si>
  <si>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</si>
  <si>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</si>
  <si>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</si>
  <si>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</si>
  <si>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</si>
  <si>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</si>
  <si>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</si>
  <si>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</si>
  <si>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</si>
  <si>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</si>
  <si>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</si>
  <si>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</si>
  <si>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</si>
  <si>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</si>
  <si>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</si>
  <si>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</si>
  <si>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</si>
  <si>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</si>
  <si>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</si>
  <si>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</si>
  <si>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</si>
  <si>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</si>
  <si>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</si>
  <si>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</si>
  <si>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</si>
  <si>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</si>
  <si>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</si>
  <si>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</si>
  <si>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</si>
  <si>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</si>
  <si>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</si>
  <si>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</si>
  <si>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</si>
  <si>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</si>
  <si>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</si>
  <si>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</si>
  <si>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</si>
  <si>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</si>
  <si>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</si>
  <si>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</si>
  <si>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</si>
  <si>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</si>
  <si>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</si>
  <si>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</si>
  <si>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</si>
  <si>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</si>
  <si>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</si>
  <si>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</si>
  <si>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</si>
  <si>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</si>
  <si>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</si>
  <si>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</si>
  <si>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</si>
  <si>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</si>
  <si>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</si>
  <si>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</si>
  <si>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</si>
  <si>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</si>
  <si>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</si>
  <si>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</si>
  <si>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</si>
  <si>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</si>
  <si>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</si>
  <si>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</si>
  <si>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</si>
  <si>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</si>
  <si>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</si>
  <si>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</si>
  <si>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</si>
  <si>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</si>
  <si>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</si>
  <si>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</si>
  <si>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</si>
  <si>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</si>
  <si>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</si>
  <si>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</si>
  <si>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</si>
  <si>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</si>
  <si>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</si>
  <si>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</si>
  <si>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</si>
  <si>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</si>
  <si>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</si>
  <si>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</si>
  <si>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</si>
  <si>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</si>
  <si>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</si>
  <si>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</si>
  <si>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</si>
  <si>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</si>
  <si>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</si>
  <si>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</si>
  <si>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</si>
  <si>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</si>
  <si>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</si>
  <si>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</si>
  <si>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</si>
  <si>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</si>
  <si>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</si>
  <si>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</si>
  <si>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</si>
  <si>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</si>
  <si>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</si>
  <si>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</si>
  <si>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</si>
  <si>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</si>
  <si>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</si>
  <si>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</si>
  <si>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</si>
  <si>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</si>
  <si>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</si>
  <si>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</si>
  <si>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</si>
  <si>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</si>
  <si>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</si>
  <si>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</si>
  <si>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</si>
  <si>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</si>
  <si>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</si>
  <si>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</si>
  <si>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</si>
  <si>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</si>
  <si>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</si>
  <si>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</si>
  <si>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</si>
  <si>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</si>
  <si>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</si>
  <si>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</si>
  <si>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</si>
  <si>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</si>
  <si>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</si>
  <si>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</si>
  <si>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</si>
  <si>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</si>
  <si>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</si>
  <si>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</si>
  <si>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</si>
  <si>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</si>
  <si>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</si>
  <si>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</si>
  <si>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</si>
  <si>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</si>
  <si>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</si>
  <si>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</si>
  <si>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</si>
  <si>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</si>
  <si>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</si>
  <si>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</si>
  <si>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</si>
  <si>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</si>
  <si>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</si>
  <si>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</si>
  <si>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</si>
  <si>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</si>
  <si>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</si>
  <si>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</si>
  <si>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</si>
  <si>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</si>
  <si>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</si>
  <si>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</si>
  <si>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</si>
  <si>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</si>
  <si>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</si>
  <si>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</si>
  <si>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</si>
  <si>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</si>
  <si>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</si>
  <si>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</si>
  <si>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</si>
  <si>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</si>
  <si>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</si>
  <si>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</si>
  <si>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</si>
  <si>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</si>
  <si>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</si>
  <si>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</si>
  <si>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</si>
  <si>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</si>
  <si>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</si>
  <si>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</si>
  <si>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</si>
  <si>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</si>
  <si>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</si>
  <si>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</si>
  <si>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</si>
  <si>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</si>
  <si>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</si>
  <si>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</si>
  <si>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</si>
  <si>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</si>
  <si>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</si>
  <si>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</si>
  <si>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</si>
  <si>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</si>
  <si>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</si>
  <si>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</si>
  <si>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</si>
  <si>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</si>
  <si>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</si>
  <si>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</si>
  <si>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</si>
  <si>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</si>
  <si>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</si>
  <si>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</si>
  <si>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</si>
  <si>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</si>
  <si>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</si>
  <si>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</si>
  <si>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</si>
  <si>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</si>
  <si>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</si>
  <si>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</si>
  <si>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</si>
  <si>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</si>
  <si>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</si>
  <si>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</si>
  <si>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</si>
  <si>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</si>
  <si>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</si>
  <si>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</si>
  <si>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</si>
  <si>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</si>
  <si>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</si>
  <si>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</si>
  <si>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</si>
  <si>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</si>
  <si>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</si>
  <si>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</si>
  <si>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</si>
  <si>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</si>
  <si>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</si>
  <si>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</si>
  <si>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</si>
  <si>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</si>
  <si>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</si>
  <si>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</si>
  <si>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</si>
  <si>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</si>
  <si>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</si>
  <si>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</si>
  <si>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</si>
  <si>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</si>
  <si>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</si>
  <si>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</si>
  <si>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</si>
  <si>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</si>
  <si>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</si>
  <si>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</si>
  <si>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</si>
  <si>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</si>
  <si>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</si>
  <si>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</si>
  <si>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</si>
  <si>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</si>
  <si>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</si>
  <si>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</si>
  <si>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</si>
  <si>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</si>
  <si>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</si>
  <si>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</si>
  <si>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</si>
  <si>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</si>
  <si>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</si>
  <si>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</si>
  <si>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</si>
  <si>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</si>
  <si>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</si>
  <si>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</si>
  <si>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</si>
  <si>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</si>
  <si>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</si>
  <si>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</si>
  <si>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</si>
  <si>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</si>
  <si>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</si>
  <si>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</si>
  <si>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</si>
  <si>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</si>
  <si>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</si>
  <si>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</si>
  <si>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</si>
  <si>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</si>
  <si>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</si>
  <si>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</si>
  <si>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</si>
  <si>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</si>
  <si>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</si>
  <si>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</si>
  <si>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</si>
  <si>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</si>
  <si>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</si>
  <si>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</si>
  <si>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</si>
  <si>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</si>
  <si>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</si>
  <si>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</si>
  <si>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</si>
  <si>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</si>
  <si>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</si>
  <si>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</si>
  <si>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</si>
  <si>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</si>
  <si>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</si>
  <si>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</si>
  <si>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</si>
  <si>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</si>
  <si>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</si>
  <si>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</si>
  <si>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</si>
  <si>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</si>
  <si>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</si>
  <si>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</si>
  <si>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</si>
  <si>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</si>
  <si>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</si>
  <si>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</si>
  <si>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</si>
  <si>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</si>
  <si>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</si>
  <si>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</si>
  <si>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</si>
  <si>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</si>
  <si>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</si>
  <si>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</si>
  <si>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</si>
  <si>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</si>
  <si>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</si>
  <si>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</si>
  <si>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</si>
  <si>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</si>
  <si>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</si>
  <si>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</si>
  <si>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</si>
  <si>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</si>
  <si>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</si>
  <si>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</si>
  <si>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</si>
  <si>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</si>
  <si>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</si>
  <si>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</si>
  <si>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</si>
  <si>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</si>
  <si>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</si>
  <si>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</si>
  <si>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</si>
  <si>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</si>
  <si>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</si>
  <si>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</si>
  <si>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</si>
  <si>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</si>
  <si>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</si>
  <si>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</si>
  <si>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</si>
  <si>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</si>
  <si>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</si>
  <si>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</si>
  <si>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</si>
  <si>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</si>
  <si>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</si>
  <si>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</si>
  <si>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</si>
  <si>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</si>
  <si>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</si>
  <si>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</si>
  <si>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</si>
  <si>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</si>
  <si>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</si>
  <si>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</si>
  <si>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</si>
  <si>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</si>
  <si>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</si>
  <si>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</si>
  <si>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</si>
  <si>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</si>
  <si>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</si>
  <si>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</si>
  <si>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</si>
  <si>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</si>
  <si>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</si>
  <si>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</si>
  <si>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</si>
  <si>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</si>
  <si>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</si>
  <si>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</si>
  <si>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</si>
  <si>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</si>
  <si>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</si>
  <si>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</si>
  <si>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</si>
  <si>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</si>
  <si>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</si>
  <si>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</si>
  <si>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</si>
  <si>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</si>
  <si>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</si>
  <si>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</si>
  <si>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</si>
  <si>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</si>
  <si>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</si>
  <si>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</si>
  <si>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</si>
  <si>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</si>
  <si>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</si>
  <si>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</si>
  <si>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</si>
  <si>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</si>
  <si>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</si>
  <si>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</si>
  <si>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</si>
  <si>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</si>
  <si>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</si>
  <si>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</si>
  <si>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</si>
  <si>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</si>
  <si>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</si>
  <si>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</si>
  <si>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</si>
  <si>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</si>
  <si>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</si>
  <si>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</si>
  <si>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</si>
  <si>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</si>
  <si>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</si>
  <si>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</si>
  <si>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</si>
  <si>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</si>
  <si>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</si>
  <si>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</si>
  <si>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</si>
  <si>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</si>
  <si>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</si>
  <si>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</si>
  <si>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</si>
  <si>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</si>
  <si>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</si>
  <si>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</si>
  <si>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</si>
  <si>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</si>
  <si>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</si>
  <si>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</si>
  <si>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</si>
  <si>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</si>
  <si>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</si>
  <si>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</si>
  <si>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</si>
  <si>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</si>
  <si>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</si>
  <si>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</si>
  <si>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</si>
  <si>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</si>
  <si>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</si>
  <si>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</si>
  <si>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</si>
  <si>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</si>
  <si>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</si>
  <si>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</si>
  <si>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</si>
  <si>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</si>
  <si>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</si>
  <si>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</si>
  <si>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</si>
  <si>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</si>
  <si>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</si>
  <si>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</si>
  <si>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</si>
  <si>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</si>
  <si>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</si>
  <si>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</si>
  <si>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</si>
  <si>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</si>
  <si>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</si>
  <si>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</si>
  <si>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</si>
  <si>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</si>
  <si>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</si>
  <si>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</si>
  <si>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</si>
  <si>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</si>
  <si>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</si>
  <si>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</si>
  <si>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</si>
  <si>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</si>
  <si>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</si>
  <si>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</si>
  <si>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</si>
  <si>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</si>
  <si>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</si>
  <si>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</si>
  <si>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</si>
  <si>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</si>
  <si>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</si>
  <si>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</si>
  <si>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</si>
  <si>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</si>
  <si>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</si>
  <si>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</si>
  <si>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</si>
  <si>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</si>
  <si>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</si>
  <si>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</si>
  <si>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</si>
  <si>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</si>
  <si>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</si>
  <si>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</si>
  <si>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</si>
  <si>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</si>
  <si>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</si>
  <si>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</si>
  <si>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</si>
  <si>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</si>
  <si>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</si>
  <si>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</si>
  <si>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</si>
  <si>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</si>
  <si>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</si>
  <si>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</si>
  <si>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</si>
  <si>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</si>
  <si>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</si>
  <si>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</si>
  <si>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</si>
  <si>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</si>
  <si>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</si>
  <si>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</si>
  <si>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</si>
  <si>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</si>
  <si>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</si>
  <si>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</si>
  <si>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</si>
  <si>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</si>
  <si>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</si>
  <si>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</si>
  <si>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</si>
  <si>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</si>
  <si>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</si>
  <si>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</si>
  <si>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</si>
  <si>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</si>
  <si>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</si>
  <si>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</si>
  <si>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</si>
  <si>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</si>
  <si>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</si>
  <si>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</si>
  <si>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</si>
  <si>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</si>
  <si>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</si>
  <si>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</si>
  <si>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</si>
  <si>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</si>
  <si>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</si>
  <si>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</si>
  <si>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</si>
  <si>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</si>
  <si>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</si>
  <si>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</si>
  <si>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</si>
  <si>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</si>
  <si>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</si>
  <si>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</si>
  <si>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</si>
  <si>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</si>
  <si>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</si>
  <si>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</si>
  <si>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</si>
  <si>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</si>
  <si>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</si>
  <si>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</si>
  <si>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</si>
  <si>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</si>
  <si>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</si>
  <si>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</si>
  <si>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</si>
  <si>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</si>
  <si>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</si>
  <si>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</si>
  <si>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</si>
  <si>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</si>
  <si>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</si>
  <si>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</si>
  <si>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</si>
  <si>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</si>
  <si>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</si>
  <si>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</si>
  <si>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</si>
  <si>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</si>
  <si>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</si>
  <si>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</si>
  <si>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</si>
  <si>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</si>
  <si>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</si>
  <si>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</si>
  <si>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</si>
  <si>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</si>
  <si>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</si>
  <si>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</si>
  <si>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</si>
  <si>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</si>
  <si>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</si>
  <si>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</si>
  <si>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</si>
  <si>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</si>
  <si>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</si>
  <si>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</si>
  <si>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</si>
  <si>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</si>
  <si>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</si>
  <si>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</si>
  <si>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</si>
  <si>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</si>
  <si>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</si>
  <si>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</si>
  <si>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</si>
  <si>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</si>
  <si>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</si>
  <si>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</si>
  <si>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</si>
  <si>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</si>
  <si>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</si>
  <si>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</si>
  <si>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</si>
  <si>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</si>
  <si>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</si>
  <si>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</si>
  <si>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</si>
  <si>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</si>
  <si>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</si>
  <si>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</si>
  <si>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</si>
  <si>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</si>
  <si>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</si>
  <si>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</si>
  <si>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</si>
  <si>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</si>
  <si>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</si>
  <si>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</si>
  <si>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</si>
  <si>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</si>
  <si>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</si>
  <si>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</si>
  <si>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</si>
  <si>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</si>
  <si>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</si>
  <si>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</si>
  <si>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</si>
  <si>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</si>
  <si>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</si>
  <si>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</si>
  <si>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</si>
  <si>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</si>
  <si>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</si>
  <si>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</si>
  <si>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</si>
  <si>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</si>
  <si>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</si>
  <si>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</si>
  <si>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</si>
  <si>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</si>
  <si>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</si>
  <si>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</si>
  <si>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</si>
  <si>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</si>
  <si>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</si>
  <si>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</si>
  <si>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</si>
  <si>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</si>
  <si>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</si>
  <si>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</si>
  <si>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</si>
  <si>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</si>
  <si>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</si>
  <si>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</si>
  <si>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</si>
  <si>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</si>
  <si>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</si>
  <si>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</si>
  <si>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</si>
  <si>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</si>
  <si>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</si>
  <si>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</si>
  <si>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</si>
  <si>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</si>
  <si>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</si>
  <si>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</si>
  <si>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</si>
  <si>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</si>
  <si>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</si>
  <si>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</si>
  <si>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</si>
  <si>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</si>
  <si>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</si>
  <si>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</si>
  <si>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</si>
  <si>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</si>
  <si>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</si>
  <si>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</si>
  <si>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</si>
  <si>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</si>
  <si>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</si>
  <si>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</si>
  <si>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</si>
  <si>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</si>
  <si>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</si>
  <si>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</si>
  <si>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</si>
  <si>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</si>
  <si>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</si>
  <si>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</si>
  <si>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</si>
  <si>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</si>
  <si>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</si>
  <si>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</si>
  <si>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</si>
  <si>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</si>
  <si>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</si>
  <si>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</si>
  <si>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</si>
  <si>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</si>
  <si>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</si>
  <si>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</si>
  <si>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</si>
  <si>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</si>
  <si>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</si>
  <si>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</si>
  <si>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</si>
  <si>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</si>
  <si>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</si>
  <si>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</si>
  <si>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</si>
  <si>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</si>
  <si>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</si>
  <si>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</si>
  <si>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</si>
  <si>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</si>
  <si>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</si>
  <si>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</si>
  <si>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</si>
  <si>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</si>
  <si>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</si>
  <si>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</si>
  <si>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</si>
  <si>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</si>
  <si>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</si>
  <si>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</si>
  <si>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</si>
  <si>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</si>
  <si>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</si>
  <si>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</si>
  <si>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</si>
  <si>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</si>
  <si>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</si>
  <si>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</si>
  <si>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</si>
  <si>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</si>
  <si>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</si>
  <si>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</si>
  <si>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</si>
  <si>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</si>
  <si>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</si>
  <si>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</si>
  <si>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</si>
  <si>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</si>
  <si>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</si>
  <si>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</si>
  <si>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</si>
  <si>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</si>
  <si>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</si>
  <si>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</si>
  <si>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</si>
  <si>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</si>
  <si>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</si>
  <si>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</si>
  <si>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</si>
  <si>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</si>
  <si>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</si>
  <si>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</si>
  <si>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</si>
  <si>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</si>
  <si>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</si>
  <si>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</si>
  <si>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</si>
  <si>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</si>
  <si>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</si>
  <si>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</si>
  <si>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</si>
  <si>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</si>
  <si>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</si>
  <si>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</si>
  <si>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</si>
  <si>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</si>
  <si>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</si>
  <si>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</si>
  <si>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</si>
  <si>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</si>
  <si>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</si>
  <si>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</si>
  <si>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</si>
  <si>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</si>
  <si>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</si>
  <si>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</si>
  <si>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</si>
  <si>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</si>
  <si>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</si>
  <si>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</si>
  <si>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</si>
  <si>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</si>
  <si>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</si>
  <si>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</si>
  <si>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</si>
  <si>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</si>
  <si>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</si>
  <si>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</si>
  <si>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</si>
  <si>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</si>
  <si>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</si>
  <si>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</si>
  <si>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</si>
  <si>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</si>
  <si>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</si>
  <si>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</si>
  <si>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</si>
  <si>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</si>
  <si>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</si>
  <si>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</si>
  <si>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</si>
  <si>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</si>
  <si>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</si>
  <si>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</si>
  <si>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</si>
  <si>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</si>
  <si>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</si>
  <si>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</si>
  <si>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</si>
  <si>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</si>
  <si>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</si>
  <si>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</si>
  <si>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</si>
  <si>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</si>
  <si>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</si>
  <si>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</si>
  <si>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</si>
  <si>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</si>
  <si>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</si>
  <si>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</si>
  <si>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</si>
  <si>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</si>
  <si>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</si>
  <si>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</si>
  <si>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</si>
  <si>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</si>
  <si>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</si>
  <si>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</si>
  <si>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</si>
  <si>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</si>
  <si>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</si>
  <si>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</si>
  <si>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</si>
  <si>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</si>
  <si>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</si>
  <si>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</si>
  <si>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</si>
  <si>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</si>
  <si>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</si>
  <si>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</si>
  <si>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</si>
  <si>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</si>
  <si>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</si>
  <si>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</si>
  <si>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</si>
  <si>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</si>
  <si>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</si>
  <si>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</si>
  <si>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</si>
  <si>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</si>
  <si>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</si>
  <si>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</si>
  <si>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</si>
  <si>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</si>
  <si>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</si>
  <si>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</si>
  <si>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</si>
  <si>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</si>
  <si>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</si>
  <si>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</si>
  <si>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</si>
  <si>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</si>
  <si>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</si>
  <si>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</si>
  <si>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</si>
  <si>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</si>
  <si>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</si>
  <si>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</si>
  <si>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</si>
  <si>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</si>
  <si>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</si>
  <si>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</si>
  <si>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</si>
  <si>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</si>
  <si>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</si>
  <si>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</si>
  <si>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</si>
  <si>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</si>
  <si>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</si>
  <si>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</si>
  <si>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</si>
  <si>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</si>
  <si>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</si>
  <si>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</si>
  <si>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</si>
  <si>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</si>
  <si>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</si>
  <si>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</si>
  <si>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</si>
  <si>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</si>
  <si>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</si>
  <si>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</si>
  <si>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</si>
  <si>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</si>
  <si>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</si>
  <si>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</si>
  <si>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</si>
  <si>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</si>
  <si>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</si>
  <si>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</si>
  <si>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</si>
  <si>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</si>
  <si>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</si>
  <si>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</si>
  <si>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</si>
  <si>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</si>
  <si>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</si>
  <si>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</si>
  <si>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</si>
  <si>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</si>
  <si>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</si>
  <si>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</si>
  <si>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</si>
  <si>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</si>
  <si>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</si>
  <si>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</si>
  <si>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</si>
  <si>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</si>
  <si>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</si>
  <si>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</si>
  <si>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</si>
  <si>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</si>
  <si>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</si>
  <si>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</si>
  <si>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</si>
  <si>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</si>
  <si>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</si>
  <si>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</si>
  <si>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</si>
  <si>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</si>
  <si>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</si>
  <si>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</si>
  <si>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</si>
  <si>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</si>
  <si>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</si>
  <si>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</si>
  <si>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</si>
  <si>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</si>
  <si>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</si>
  <si>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</si>
  <si>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</si>
  <si>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</si>
  <si>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</si>
  <si>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</si>
  <si>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</si>
  <si>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</si>
  <si>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</si>
  <si>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</si>
  <si>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</si>
  <si>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</si>
  <si>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</si>
  <si>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</si>
  <si>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</si>
  <si>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</si>
  <si>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</si>
  <si>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</si>
  <si>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</si>
  <si>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</si>
  <si>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</si>
  <si>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</si>
  <si>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</si>
  <si>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</si>
  <si>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</si>
  <si>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</si>
  <si>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</si>
  <si>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</si>
  <si>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</si>
  <si>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</si>
  <si>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</si>
  <si>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</si>
  <si>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</si>
  <si>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</si>
  <si>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</si>
  <si>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</si>
  <si>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</si>
  <si>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</si>
  <si>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</si>
  <si>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</si>
  <si>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</si>
  <si>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</si>
  <si>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</si>
  <si>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</si>
  <si>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</si>
  <si>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</si>
  <si>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</si>
  <si>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</si>
  <si>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</si>
  <si>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</si>
  <si>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</si>
  <si>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</si>
  <si>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</si>
  <si>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</si>
  <si>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</si>
  <si>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</si>
  <si>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</si>
  <si>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</si>
  <si>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</si>
  <si>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</si>
  <si>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</si>
  <si>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</si>
  <si>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</si>
  <si>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</si>
  <si>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</si>
  <si>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</si>
  <si>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</si>
  <si>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</si>
  <si>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</si>
  <si>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</si>
  <si>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</si>
  <si>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</si>
  <si>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</si>
  <si>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</si>
  <si>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</si>
  <si>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</si>
  <si>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</si>
  <si>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</si>
  <si>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</si>
  <si>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</si>
  <si>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</si>
  <si>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</si>
  <si>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</si>
  <si>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</si>
  <si>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</si>
  <si>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</si>
  <si>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</si>
  <si>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</si>
  <si>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</si>
  <si>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</si>
  <si>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</si>
  <si>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</si>
  <si>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</si>
  <si>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</si>
  <si>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</si>
  <si>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</si>
  <si>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</si>
  <si>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</si>
  <si>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</si>
  <si>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</si>
  <si>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</si>
  <si>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</si>
  <si>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</si>
  <si>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</si>
  <si>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</si>
  <si>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</si>
  <si>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</si>
  <si>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</si>
  <si>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</si>
  <si>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</si>
  <si>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</si>
  <si>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</si>
  <si>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</si>
  <si>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</si>
  <si>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</si>
  <si>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</si>
  <si>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</si>
  <si>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</si>
  <si>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</si>
  <si>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</si>
  <si>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</si>
  <si>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</si>
  <si>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</si>
  <si>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</si>
  <si>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</si>
  <si>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</si>
  <si>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</si>
  <si>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</si>
  <si>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</si>
  <si>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</si>
  <si>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</si>
  <si>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</si>
  <si>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</si>
  <si>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</si>
  <si>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</si>
  <si>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</si>
  <si>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</si>
  <si>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</si>
  <si>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</si>
  <si>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</si>
  <si>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</si>
  <si>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</si>
  <si>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</si>
  <si>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</si>
  <si>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</si>
  <si>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</si>
  <si>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</si>
  <si>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</si>
  <si>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</si>
  <si>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</si>
  <si>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</si>
  <si>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</si>
  <si>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</si>
  <si>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</si>
  <si>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</si>
  <si>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</si>
  <si>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</si>
  <si>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</si>
  <si>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</si>
  <si>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</si>
  <si>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</si>
  <si>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</si>
  <si>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</si>
  <si>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</si>
  <si>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</si>
  <si>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</si>
  <si>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</si>
  <si>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</si>
  <si>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</si>
  <si>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</si>
  <si>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</si>
  <si>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</si>
  <si>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</si>
  <si>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</si>
  <si>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</si>
  <si>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</si>
  <si>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</si>
  <si>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</si>
  <si>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</si>
  <si>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</si>
  <si>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</si>
  <si>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</si>
  <si>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</si>
  <si>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</si>
  <si>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</si>
  <si>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</si>
  <si>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</si>
  <si>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</si>
  <si>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</si>
  <si>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</si>
  <si>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</si>
  <si>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</si>
  <si>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</si>
  <si>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</si>
  <si>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</si>
  <si>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</si>
  <si>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</si>
  <si>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</si>
  <si>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</si>
  <si>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</si>
  <si>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</si>
  <si>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</si>
  <si>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</si>
  <si>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</si>
  <si>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</si>
  <si>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</si>
  <si>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</si>
  <si>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</si>
  <si>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</si>
  <si>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</si>
  <si>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</si>
  <si>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</si>
  <si>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</si>
  <si>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</si>
  <si>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</si>
  <si>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</si>
  <si>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</si>
  <si>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</si>
  <si>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</si>
  <si>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</si>
  <si>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</si>
  <si>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</si>
  <si>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</si>
  <si>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</si>
  <si>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</si>
  <si>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</si>
  <si>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</si>
  <si>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</si>
  <si>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</si>
  <si>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</si>
  <si>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</si>
  <si>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</si>
  <si>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</si>
  <si>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</si>
  <si>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</si>
  <si>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</si>
  <si>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</si>
  <si>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</si>
  <si>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</si>
  <si>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</si>
  <si>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</si>
  <si>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</si>
  <si>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</si>
  <si>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</si>
  <si>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</si>
  <si>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</si>
  <si>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</si>
  <si>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</si>
  <si>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</si>
  <si>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</si>
  <si>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</si>
  <si>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</si>
  <si>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</si>
  <si>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</si>
  <si>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</si>
  <si>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</si>
  <si>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</si>
  <si>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</si>
  <si>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</si>
  <si>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</si>
  <si>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</si>
  <si>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</si>
  <si>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</si>
  <si>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</si>
  <si>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</si>
  <si>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</si>
  <si>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</si>
  <si>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</si>
  <si>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</si>
  <si>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</si>
  <si>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</si>
  <si>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</si>
  <si>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</si>
  <si>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</si>
  <si>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</si>
  <si>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</si>
  <si>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</si>
  <si>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</si>
  <si>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</si>
  <si>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</si>
  <si>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</si>
  <si>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</si>
  <si>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</si>
  <si>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</si>
  <si>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</si>
  <si>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</si>
  <si>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</si>
  <si>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</si>
  <si>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</si>
  <si>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</si>
  <si>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</si>
  <si>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</si>
  <si>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</si>
  <si>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</si>
  <si>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</si>
  <si>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</si>
  <si>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</si>
  <si>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</si>
  <si>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</si>
  <si>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</si>
  <si>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</si>
  <si>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</si>
  <si>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</si>
  <si>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</si>
  <si>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</si>
  <si>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</si>
  <si>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</si>
  <si>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</si>
  <si>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</si>
  <si>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</si>
  <si>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</si>
  <si>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</si>
  <si>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</si>
  <si>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</si>
  <si>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</si>
  <si>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</si>
  <si>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</si>
  <si>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</si>
  <si>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</si>
  <si>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</si>
  <si>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</si>
  <si>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</si>
  <si>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</si>
  <si>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</si>
  <si>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</si>
  <si>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</si>
  <si>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</si>
  <si>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</si>
  <si>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</si>
  <si>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</si>
  <si>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</si>
  <si>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</si>
  <si>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</si>
  <si>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</si>
  <si>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</si>
  <si>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</si>
  <si>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</si>
  <si>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</si>
  <si>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</si>
  <si>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</si>
  <si>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</si>
  <si>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</si>
  <si>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</si>
  <si>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</si>
  <si>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</si>
  <si>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</si>
  <si>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</si>
  <si>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</si>
  <si>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</si>
  <si>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</si>
  <si>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</si>
  <si>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</si>
  <si>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</si>
  <si>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</si>
  <si>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</si>
  <si>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</si>
  <si>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</si>
  <si>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</si>
  <si>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</si>
  <si>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</si>
  <si>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</si>
  <si>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</si>
  <si>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</si>
  <si>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</si>
  <si>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</si>
  <si>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</si>
  <si>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</si>
  <si>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</si>
  <si>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</si>
  <si>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</si>
  <si>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</si>
  <si>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</si>
  <si>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</si>
  <si>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</si>
  <si>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</si>
  <si>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</si>
  <si>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</si>
  <si>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</si>
  <si>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</si>
  <si>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</si>
  <si>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</si>
  <si>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</si>
  <si>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</si>
  <si>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</si>
  <si>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</si>
  <si>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</si>
  <si>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</si>
  <si>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</si>
  <si>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</si>
  <si>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</si>
  <si>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</si>
  <si>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</si>
  <si>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</si>
  <si>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</si>
  <si>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</si>
  <si>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</si>
  <si>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</si>
  <si>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</si>
  <si>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</si>
  <si>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</si>
  <si>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</si>
  <si>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</si>
  <si>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</si>
  <si>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</si>
  <si>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</si>
  <si>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</si>
  <si>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</si>
  <si>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</si>
  <si>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</si>
  <si>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</si>
  <si>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</si>
  <si>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</si>
  <si>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</si>
  <si>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</si>
  <si>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</si>
  <si>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</si>
  <si>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</si>
  <si>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</si>
  <si>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</si>
  <si>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</si>
  <si>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</si>
  <si>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</si>
  <si>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</si>
  <si>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</si>
  <si>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</si>
  <si>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</si>
  <si>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</si>
  <si>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</si>
  <si>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</si>
  <si>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</si>
  <si>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</si>
  <si>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</si>
  <si>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</si>
  <si>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</si>
  <si>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</si>
  <si>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</si>
  <si>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</si>
  <si>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</si>
  <si>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</si>
  <si>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</si>
  <si>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</si>
  <si>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</si>
  <si>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</si>
  <si>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</si>
  <si>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</si>
  <si>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</si>
  <si>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</si>
  <si>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</si>
  <si>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</si>
  <si>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</si>
  <si>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</si>
  <si>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</si>
  <si>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</si>
  <si>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</si>
  <si>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</si>
  <si>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</si>
  <si>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</si>
  <si>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</si>
  <si>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</si>
  <si>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</si>
  <si>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</si>
  <si>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</si>
  <si>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</si>
  <si>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</si>
  <si>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</si>
  <si>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</si>
  <si>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</si>
  <si>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</si>
  <si>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</si>
  <si>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</si>
  <si>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</si>
  <si>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</si>
  <si>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</si>
  <si>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</si>
  <si>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</si>
  <si>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</si>
  <si>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</si>
  <si>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</si>
  <si>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</si>
  <si>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</si>
  <si>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</si>
  <si>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</si>
  <si>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</si>
  <si>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</si>
  <si>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</si>
  <si>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</si>
  <si>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</si>
  <si>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</si>
  <si>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</si>
  <si>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</si>
  <si>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</si>
  <si>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</si>
  <si>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</si>
  <si>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</si>
  <si>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</si>
  <si>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</si>
  <si>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</si>
  <si>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</si>
  <si>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</si>
  <si>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</si>
  <si>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</si>
  <si>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</si>
  <si>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</si>
  <si>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</si>
  <si>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</si>
  <si>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</si>
  <si>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</si>
  <si>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</si>
  <si>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</si>
  <si>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</si>
  <si>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</si>
  <si>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</si>
  <si>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</si>
  <si>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</si>
  <si>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</si>
  <si>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</si>
  <si>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</si>
  <si>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</si>
  <si>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</si>
  <si>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</si>
  <si>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</si>
  <si>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</si>
  <si>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</si>
  <si>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</si>
  <si>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</si>
  <si>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</si>
  <si>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</si>
  <si>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</si>
  <si>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</si>
  <si>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</si>
  <si>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</si>
  <si>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</si>
  <si>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</si>
  <si>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</si>
  <si>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</si>
  <si>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</si>
  <si>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</si>
  <si>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</si>
  <si>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</si>
  <si>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</si>
  <si>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</si>
  <si>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</si>
  <si>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</si>
  <si>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</si>
  <si>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</si>
  <si>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</si>
  <si>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</si>
  <si>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</si>
  <si>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</si>
  <si>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</si>
  <si>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</si>
  <si>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</si>
  <si>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</si>
  <si>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</si>
  <si>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</si>
  <si>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</si>
  <si>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</si>
  <si>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</si>
  <si>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</si>
  <si>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</si>
  <si>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</si>
  <si>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</si>
  <si>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</si>
  <si>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</si>
  <si>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</si>
  <si>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</si>
  <si>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</si>
  <si>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</si>
  <si>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</si>
  <si>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</si>
  <si>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</si>
  <si>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</si>
  <si>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</si>
  <si>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</si>
  <si>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</si>
  <si>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</si>
  <si>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</si>
  <si>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</si>
  <si>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</si>
  <si>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</si>
  <si>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</si>
  <si>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</si>
  <si>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</si>
  <si>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</si>
  <si>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</si>
  <si>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</si>
  <si>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</si>
  <si>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</si>
  <si>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</si>
  <si>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</si>
  <si>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</si>
  <si>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</si>
  <si>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</si>
  <si>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</si>
  <si>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</si>
  <si>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</si>
  <si>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</si>
  <si>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</si>
  <si>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</si>
  <si>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</si>
  <si>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</si>
  <si>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</si>
  <si>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</si>
  <si>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</si>
  <si>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</si>
  <si>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</si>
  <si>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</si>
  <si>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</si>
  <si>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</si>
  <si>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</si>
  <si>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</si>
  <si>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</si>
  <si>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</si>
  <si>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</si>
  <si>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</si>
  <si>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</si>
  <si>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</si>
  <si>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</si>
  <si>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</si>
  <si>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</si>
  <si>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</si>
  <si>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</si>
  <si>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</si>
  <si>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</si>
  <si>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</si>
  <si>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</si>
  <si>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</si>
  <si>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</si>
  <si>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</si>
  <si>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</si>
  <si>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</si>
  <si>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</si>
  <si>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</si>
  <si>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</si>
  <si>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</si>
  <si>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</si>
  <si>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</si>
  <si>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</si>
  <si>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</si>
  <si>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</si>
  <si>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</si>
  <si>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</si>
  <si>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</si>
  <si>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</si>
  <si>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</si>
  <si>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</si>
  <si>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</si>
  <si>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</si>
  <si>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</si>
  <si>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</si>
  <si>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</si>
  <si>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</si>
  <si>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</si>
  <si>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</si>
  <si>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</si>
  <si>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</si>
  <si>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</si>
  <si>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</si>
  <si>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</si>
  <si>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</si>
  <si>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</si>
  <si>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</si>
  <si>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</si>
  <si>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</si>
  <si>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</si>
  <si>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</si>
  <si>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</si>
  <si>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</si>
  <si>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</si>
  <si>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</si>
  <si>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</si>
  <si>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</si>
  <si>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</si>
  <si>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</si>
  <si>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</si>
  <si>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</si>
  <si>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</si>
  <si>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</si>
  <si>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</si>
  <si>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</si>
  <si>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</si>
  <si>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</si>
  <si>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</si>
  <si>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</si>
  <si>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</si>
  <si>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</si>
  <si>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</si>
  <si>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</si>
  <si>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</si>
  <si>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</si>
  <si>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</si>
  <si>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</si>
  <si>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</si>
  <si>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</si>
  <si>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</si>
  <si>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</si>
  <si>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</si>
  <si>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</si>
  <si>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</si>
  <si>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</si>
  <si>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</si>
  <si>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</si>
  <si>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</si>
  <si>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</si>
  <si>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</si>
  <si>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</si>
  <si>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</si>
  <si>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</si>
  <si>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</si>
  <si>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</si>
  <si>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</si>
  <si>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</si>
  <si>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</si>
  <si>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</si>
  <si>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</si>
  <si>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</si>
  <si>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</si>
  <si>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</si>
  <si>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</si>
  <si>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</si>
  <si>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</si>
  <si>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</si>
  <si>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</si>
  <si>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</si>
  <si>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</si>
  <si>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</si>
  <si>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</si>
  <si>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</si>
  <si>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</si>
  <si>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</si>
  <si>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</si>
  <si>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</si>
  <si>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</si>
  <si>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</si>
  <si>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</si>
  <si>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</si>
  <si>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</si>
  <si>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</si>
  <si>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</si>
  <si>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</si>
  <si>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</si>
  <si>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</si>
  <si>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</si>
  <si>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</si>
  <si>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</si>
  <si>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</si>
  <si>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</si>
  <si>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</si>
  <si>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</si>
  <si>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</si>
  <si>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</si>
  <si>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</si>
  <si>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</si>
  <si>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</si>
  <si>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</si>
  <si>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</si>
  <si>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</si>
  <si>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</si>
  <si>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</si>
  <si>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</si>
  <si>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</si>
  <si>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</si>
  <si>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</si>
  <si>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</si>
  <si>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</si>
  <si>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</si>
  <si>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</si>
  <si>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</si>
  <si>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</si>
  <si>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</si>
  <si>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</si>
  <si>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</si>
  <si>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</si>
  <si>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</si>
  <si>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</si>
  <si>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</si>
  <si>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</si>
  <si>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</si>
  <si>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</si>
  <si>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</si>
  <si>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</si>
  <si>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</si>
  <si>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</si>
  <si>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</si>
  <si>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</si>
  <si>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</si>
  <si>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</si>
  <si>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</si>
  <si>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</si>
  <si>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</si>
  <si>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</si>
  <si>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</si>
  <si>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</si>
  <si>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</si>
  <si>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</si>
  <si>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</si>
  <si>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</si>
  <si>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</si>
  <si>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</si>
  <si>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</si>
  <si>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</si>
  <si>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</si>
  <si>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</si>
  <si>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</si>
  <si>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</si>
  <si>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</si>
  <si>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</si>
  <si>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</si>
  <si>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</si>
  <si>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</si>
  <si>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</si>
  <si>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</si>
  <si>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</si>
  <si>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</si>
  <si>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</si>
  <si>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</si>
  <si>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</si>
  <si>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</si>
  <si>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</si>
  <si>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</si>
  <si>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</si>
  <si>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</si>
  <si>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</si>
  <si>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</si>
  <si>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</si>
  <si>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</si>
  <si>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</si>
  <si>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</si>
  <si>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</si>
  <si>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</si>
  <si>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</si>
  <si>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</si>
  <si>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</si>
  <si>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</si>
  <si>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</si>
  <si>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</si>
  <si>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</si>
  <si>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</si>
  <si>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</si>
  <si>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</si>
  <si>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</si>
  <si>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</si>
  <si>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</si>
  <si>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</si>
  <si>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</si>
  <si>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</si>
  <si>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</si>
  <si>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</si>
  <si>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</si>
  <si>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</si>
  <si>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</si>
  <si>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</si>
  <si>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</si>
  <si>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</si>
  <si>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</si>
  <si>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</si>
  <si>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</si>
  <si>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</si>
  <si>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</si>
  <si>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</si>
  <si>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</si>
  <si>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</si>
  <si>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</si>
  <si>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</si>
  <si>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</si>
  <si>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</si>
  <si>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</si>
  <si>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</si>
  <si>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</si>
  <si>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</si>
  <si>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</si>
  <si>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</si>
  <si>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</si>
  <si>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</si>
  <si>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</si>
  <si>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</si>
  <si>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</si>
  <si>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</si>
  <si>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</si>
  <si>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</si>
  <si>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</si>
  <si>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</si>
  <si>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</si>
  <si>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</si>
  <si>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</si>
  <si>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</si>
  <si>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</si>
  <si>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</si>
  <si>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</si>
  <si>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</si>
  <si>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</si>
  <si>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</si>
  <si>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</si>
  <si>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</si>
  <si>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</si>
  <si>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</si>
  <si>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</si>
  <si>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</si>
  <si>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</si>
  <si>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</si>
  <si>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</si>
  <si>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</si>
  <si>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</si>
  <si>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</si>
  <si>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</si>
  <si>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</si>
  <si>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</si>
  <si>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</si>
  <si>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</si>
  <si>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</si>
  <si>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</si>
  <si>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</si>
  <si>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</si>
  <si>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</si>
  <si>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</si>
  <si>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</si>
  <si>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</si>
  <si>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</si>
  <si>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</si>
  <si>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</si>
  <si>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</si>
  <si>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</si>
  <si>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</si>
  <si>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</si>
  <si>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</si>
  <si>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</si>
  <si>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</si>
  <si>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</si>
  <si>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</si>
  <si>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</si>
  <si>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</si>
  <si>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</si>
  <si>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</si>
  <si>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</si>
  <si>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</si>
  <si>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</si>
  <si>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</si>
  <si>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</si>
  <si>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</si>
  <si>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</si>
  <si>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</si>
  <si>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</si>
  <si>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</si>
  <si>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</si>
  <si>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</si>
  <si>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</si>
  <si>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</si>
  <si>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</si>
  <si>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</si>
  <si>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</si>
  <si>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</si>
  <si>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</si>
  <si>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</si>
  <si>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</si>
  <si>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</si>
  <si>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</si>
  <si>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</si>
  <si>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</si>
  <si>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</si>
  <si>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</si>
  <si>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</si>
  <si>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</si>
  <si>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</si>
  <si>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</si>
  <si>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</si>
  <si>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</si>
  <si>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</si>
  <si>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</si>
  <si>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</si>
  <si>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</si>
  <si>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</si>
  <si>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</si>
  <si>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</si>
  <si>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</si>
  <si>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</si>
  <si>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</si>
  <si>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</si>
  <si>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</si>
  <si>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</si>
  <si>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</si>
  <si>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</si>
  <si>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</si>
  <si>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</si>
  <si>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</si>
  <si>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</si>
  <si>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</si>
  <si>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</si>
  <si>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</si>
  <si>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</si>
  <si>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</si>
  <si>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</si>
  <si>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</si>
  <si>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</si>
  <si>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</si>
  <si>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</si>
  <si>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</si>
  <si>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</si>
  <si>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</si>
  <si>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</si>
  <si>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</si>
  <si>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</si>
  <si>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</si>
  <si>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</si>
  <si>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</si>
  <si>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</si>
  <si>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</si>
  <si>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</si>
  <si>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</si>
  <si>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</si>
  <si>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</si>
  <si>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</si>
  <si>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</si>
  <si>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</si>
  <si>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</si>
  <si>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</si>
  <si>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</si>
  <si>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</si>
  <si>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</si>
  <si>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</si>
  <si>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</si>
  <si>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</si>
  <si>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</si>
  <si>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</si>
  <si>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</si>
  <si>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</si>
  <si>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</si>
  <si>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</si>
  <si>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</si>
  <si>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</si>
  <si>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</si>
  <si>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</si>
  <si>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</si>
  <si>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</si>
  <si>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</si>
  <si>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</si>
  <si>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</si>
  <si>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</si>
  <si>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</si>
  <si>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</si>
  <si>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</si>
  <si>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</si>
  <si>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</si>
  <si>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</si>
  <si>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</si>
  <si>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</si>
  <si>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</si>
  <si>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</si>
  <si>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</si>
  <si>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</si>
  <si>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</si>
  <si>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</si>
  <si>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</si>
  <si>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</si>
  <si>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</si>
  <si>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</si>
  <si>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</si>
  <si>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</si>
  <si>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</si>
  <si>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</si>
  <si>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</si>
  <si>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</si>
  <si>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</si>
  <si>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</si>
  <si>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</si>
  <si>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</si>
  <si>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</si>
  <si>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</si>
  <si>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</si>
  <si>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</si>
  <si>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</si>
  <si>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</si>
  <si>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</si>
  <si>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</si>
  <si>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</si>
  <si>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</si>
  <si>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</si>
  <si>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</si>
  <si>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</si>
  <si>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</si>
  <si>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</si>
  <si>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</si>
  <si>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</si>
  <si>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</si>
  <si>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</si>
  <si>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</si>
  <si>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</si>
  <si>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</si>
  <si>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</si>
  <si>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</si>
  <si>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</si>
  <si>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</si>
  <si>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</si>
  <si>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</si>
  <si>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</si>
  <si>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</si>
  <si>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</si>
  <si>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</si>
  <si>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</si>
  <si>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</si>
  <si>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</si>
  <si>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</si>
  <si>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</si>
  <si>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</si>
  <si>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</si>
  <si>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</si>
  <si>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</si>
  <si>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</si>
  <si>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</si>
  <si>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</si>
  <si>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</si>
  <si>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</si>
  <si>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</si>
  <si>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</si>
  <si>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</si>
  <si>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</si>
  <si>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</si>
  <si>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</si>
  <si>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</si>
  <si>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</si>
  <si>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</si>
  <si>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</si>
  <si>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</si>
  <si>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</si>
  <si>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</si>
  <si>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</si>
  <si>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</si>
  <si>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</si>
  <si>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</si>
  <si>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</si>
  <si>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</si>
  <si>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</si>
  <si>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</si>
  <si>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</si>
  <si>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</si>
  <si>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</si>
  <si>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</si>
  <si>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</si>
  <si>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</si>
  <si>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</si>
  <si>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</si>
  <si>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</si>
  <si>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</si>
  <si>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</si>
  <si>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</si>
  <si>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</si>
  <si>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</si>
  <si>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</si>
  <si>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</si>
  <si>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</si>
  <si>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</si>
  <si>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</si>
  <si>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</si>
  <si>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</si>
  <si>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</si>
  <si>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</si>
  <si>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</si>
  <si>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</si>
  <si>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</si>
  <si>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</si>
  <si>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</si>
  <si>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</si>
  <si>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</si>
  <si>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</si>
  <si>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</si>
  <si>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</si>
  <si>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</si>
  <si>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</si>
  <si>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</si>
  <si>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</si>
  <si>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</si>
  <si>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</si>
  <si>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</si>
  <si>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</si>
  <si>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</si>
  <si>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</si>
  <si>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</si>
  <si>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</si>
  <si>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</si>
  <si>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</si>
  <si>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</si>
  <si>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</si>
  <si>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</si>
  <si>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</si>
  <si>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</si>
  <si>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</si>
  <si>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</si>
  <si>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</si>
  <si>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</si>
  <si>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</si>
  <si>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</si>
  <si>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</si>
  <si>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</si>
  <si>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</si>
  <si>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</si>
  <si>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</si>
  <si>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</si>
  <si>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</si>
  <si>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</si>
  <si>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</si>
  <si>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</si>
  <si>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</si>
  <si>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</si>
  <si>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</si>
  <si>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</si>
  <si>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</si>
  <si>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</si>
  <si>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</si>
  <si>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</si>
  <si>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</si>
  <si>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</si>
  <si>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</si>
  <si>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</si>
  <si>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</si>
  <si>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</si>
  <si>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</si>
  <si>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</si>
  <si>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</si>
  <si>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</si>
  <si>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</si>
  <si>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</si>
  <si>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</si>
  <si>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</si>
  <si>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</si>
  <si>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</si>
  <si>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</si>
  <si>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</si>
  <si>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</si>
  <si>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</si>
  <si>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</si>
  <si>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</si>
  <si>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</si>
  <si>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</si>
  <si>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</si>
  <si>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</si>
  <si>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</si>
  <si>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</si>
  <si>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</si>
  <si>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</si>
  <si>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</si>
  <si>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</si>
  <si>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</si>
  <si>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</si>
  <si>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</si>
  <si>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</si>
  <si>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</si>
  <si>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</si>
  <si>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</si>
  <si>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</si>
  <si>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</si>
  <si>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</si>
  <si>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</si>
  <si>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</si>
  <si>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</si>
  <si>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</si>
  <si>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</si>
  <si>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</si>
  <si>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</si>
  <si>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</si>
  <si>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</si>
  <si>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</si>
  <si>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</si>
  <si>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</si>
  <si>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</si>
  <si>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</si>
  <si>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</si>
  <si>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</si>
  <si>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</si>
  <si>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</si>
  <si>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</si>
  <si>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</si>
  <si>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</si>
  <si>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</si>
  <si>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</si>
  <si>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</si>
  <si>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</si>
  <si>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</si>
  <si>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</si>
  <si>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</si>
  <si>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</si>
  <si>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</si>
  <si>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</si>
  <si>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</si>
  <si>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</si>
  <si>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</si>
  <si>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</si>
  <si>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</si>
  <si>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</si>
  <si>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</si>
  <si>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</si>
  <si>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</si>
  <si>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</si>
  <si>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</si>
  <si>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</si>
  <si>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</si>
  <si>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</si>
  <si>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</si>
  <si>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</si>
  <si>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</si>
  <si>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</si>
  <si>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</si>
  <si>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</si>
  <si>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</si>
  <si>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</si>
  <si>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</si>
  <si>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</si>
  <si>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</si>
  <si>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</si>
  <si>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</si>
  <si>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</si>
  <si>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</si>
  <si>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</si>
  <si>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</si>
  <si>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</si>
  <si>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</si>
  <si>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</si>
  <si>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</si>
  <si>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</si>
  <si>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</si>
  <si>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</si>
  <si>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</si>
  <si>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</si>
  <si>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</si>
  <si>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</si>
  <si>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</si>
  <si>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</si>
  <si>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</si>
  <si>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</si>
  <si>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</si>
  <si>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</si>
  <si>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</si>
  <si>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</si>
  <si>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</si>
  <si>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</si>
  <si>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</si>
  <si>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</si>
  <si>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</si>
  <si>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</si>
  <si>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</si>
  <si>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</si>
  <si>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</si>
  <si>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</si>
  <si>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</si>
  <si>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</si>
  <si>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</si>
  <si>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</si>
  <si>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</si>
  <si>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</si>
  <si>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</si>
  <si>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</si>
  <si>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</si>
  <si>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</si>
  <si>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</si>
  <si>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</si>
  <si>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</si>
  <si>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</si>
  <si>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</si>
  <si>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</si>
  <si>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</si>
  <si>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</si>
  <si>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</si>
  <si>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</si>
  <si>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</si>
  <si>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</si>
  <si>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</si>
  <si>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</si>
  <si>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</si>
  <si>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</si>
  <si>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</si>
  <si>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</si>
  <si>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</si>
  <si>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</si>
  <si>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</si>
  <si>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</si>
  <si>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</si>
  <si>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</si>
  <si>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</si>
  <si>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</si>
  <si>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</si>
  <si>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</si>
  <si>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</si>
  <si>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</si>
  <si>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</si>
  <si>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</si>
  <si>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</si>
  <si>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</si>
  <si>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</si>
  <si>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</si>
  <si>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</si>
  <si>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</si>
  <si>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</si>
  <si>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</si>
  <si>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</si>
  <si>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</si>
  <si>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</si>
  <si>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</si>
  <si>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</si>
  <si>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</si>
  <si>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</si>
  <si>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</si>
  <si>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</si>
  <si>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</si>
  <si>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</si>
  <si>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</si>
  <si>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</si>
  <si>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</si>
  <si>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</si>
  <si>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</si>
  <si>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</si>
  <si>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</si>
  <si>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</si>
  <si>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</si>
  <si>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</si>
  <si>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</si>
  <si>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</si>
  <si>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</si>
  <si>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</si>
  <si>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</si>
  <si>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</si>
  <si>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</si>
  <si>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</si>
  <si>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</si>
  <si>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</si>
  <si>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</si>
  <si>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</si>
  <si>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</si>
  <si>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</si>
  <si>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</si>
  <si>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</si>
  <si>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</si>
  <si>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</si>
  <si>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</si>
  <si>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</si>
  <si>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</si>
  <si>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</si>
  <si>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</si>
  <si>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</si>
  <si>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</si>
  <si>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</si>
  <si>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</si>
  <si>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</si>
  <si>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</si>
  <si>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</si>
  <si>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</si>
  <si>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</si>
  <si>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</si>
  <si>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</si>
  <si>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</si>
  <si>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</si>
  <si>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</si>
  <si>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</si>
  <si>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</si>
  <si>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</si>
  <si>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</si>
  <si>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</si>
  <si>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</si>
  <si>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</si>
  <si>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</si>
  <si>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</si>
  <si>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</si>
  <si>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</si>
  <si>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</si>
  <si>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</si>
  <si>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</si>
  <si>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</si>
  <si>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</si>
  <si>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</si>
  <si>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</si>
  <si>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</si>
  <si>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</si>
  <si>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</si>
  <si>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</si>
  <si>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</si>
  <si>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</si>
  <si>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</si>
  <si>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</si>
  <si>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</si>
  <si>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</si>
  <si>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</si>
  <si>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</si>
  <si>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</si>
  <si>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</si>
  <si>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</si>
  <si>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</si>
  <si>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</si>
  <si>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</si>
  <si>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</si>
  <si>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</si>
  <si>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</si>
  <si>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</si>
  <si>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</si>
  <si>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</si>
  <si>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</si>
  <si>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</si>
  <si>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</si>
  <si>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</si>
  <si>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</si>
  <si>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</si>
  <si>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</si>
  <si>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</si>
  <si>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</si>
  <si>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</si>
  <si>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</si>
  <si>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</si>
  <si>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</si>
  <si>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</si>
  <si>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</si>
  <si>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</si>
  <si>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</si>
  <si>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</si>
  <si>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</si>
  <si>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</si>
  <si>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</si>
  <si>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</si>
  <si>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</si>
  <si>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</si>
  <si>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</si>
  <si>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</si>
  <si>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</si>
  <si>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</si>
  <si>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</si>
  <si>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</si>
  <si>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</si>
  <si>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</si>
  <si>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</si>
  <si>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</si>
  <si>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</si>
  <si>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</si>
  <si>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</si>
  <si>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</si>
  <si>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</si>
  <si>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</si>
  <si>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</si>
  <si>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</si>
  <si>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</si>
  <si>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</si>
  <si>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</si>
  <si>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</si>
  <si>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</si>
  <si>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</si>
  <si>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</si>
  <si>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</si>
  <si>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</si>
  <si>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</si>
  <si>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</si>
  <si>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</si>
  <si>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</si>
  <si>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</si>
  <si>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</si>
  <si>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</si>
  <si>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</si>
  <si>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</si>
  <si>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</si>
  <si>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</si>
  <si>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</si>
  <si>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</si>
  <si>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</si>
  <si>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</si>
  <si>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</si>
  <si>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</si>
  <si>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</si>
  <si>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</si>
  <si>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</si>
  <si>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</si>
  <si>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</si>
  <si>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</si>
  <si>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</si>
  <si>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</si>
  <si>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</si>
  <si>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</si>
  <si>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</si>
  <si>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</si>
  <si>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</si>
  <si>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</si>
  <si>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</si>
  <si>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</si>
  <si>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</si>
  <si>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</si>
  <si>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</si>
  <si>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</si>
  <si>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</si>
  <si>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</si>
  <si>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</si>
  <si>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</si>
  <si>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</si>
  <si>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</si>
  <si>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</si>
  <si>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</si>
  <si>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</si>
  <si>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</si>
  <si>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</si>
  <si>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</si>
  <si>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</si>
  <si>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</si>
  <si>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</si>
  <si>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</si>
  <si>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</si>
  <si>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</si>
  <si>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</si>
  <si>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</si>
  <si>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</si>
  <si>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</si>
  <si>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</si>
  <si>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</si>
  <si>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</si>
  <si>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</si>
  <si>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</si>
  <si>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</si>
  <si>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</si>
  <si>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</si>
  <si>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</si>
  <si>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</si>
  <si>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</si>
  <si>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</si>
  <si>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</si>
  <si>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</si>
  <si>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</si>
  <si>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</si>
  <si>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</si>
  <si>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</si>
  <si>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</si>
  <si>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</si>
  <si>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</si>
  <si>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</si>
  <si>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</si>
  <si>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</si>
  <si>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</si>
  <si>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</si>
  <si>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</si>
  <si>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</si>
  <si>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</si>
  <si>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</si>
  <si>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</si>
  <si>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</si>
  <si>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</si>
  <si>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</si>
  <si>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</si>
  <si>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</si>
  <si>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</si>
  <si>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</si>
  <si>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</si>
  <si>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</si>
  <si>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</si>
  <si>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</si>
  <si>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</si>
  <si>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</si>
  <si>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</si>
  <si>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</si>
  <si>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</si>
  <si>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</si>
  <si>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</si>
  <si>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</si>
  <si>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</si>
  <si>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</si>
  <si>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</si>
  <si>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</si>
  <si>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</si>
  <si>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</si>
  <si>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</si>
  <si>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</si>
  <si>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</si>
  <si>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</si>
  <si>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</si>
  <si>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</si>
  <si>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</si>
  <si>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</si>
  <si>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</si>
  <si>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</si>
  <si>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</si>
  <si>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</si>
  <si>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</si>
  <si>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</si>
  <si>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</si>
  <si>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</si>
  <si>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</si>
  <si>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</si>
  <si>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</si>
  <si>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</si>
  <si>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</si>
  <si>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</si>
  <si>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</si>
  <si>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</si>
  <si>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</si>
  <si>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</si>
  <si>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</si>
  <si>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</si>
  <si>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</si>
  <si>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</si>
  <si>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</si>
  <si>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</si>
  <si>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</si>
  <si>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</si>
  <si>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</si>
  <si>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</si>
  <si>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</si>
  <si>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</si>
  <si>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</si>
  <si>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</si>
  <si>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</si>
  <si>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</si>
  <si>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</si>
  <si>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</si>
  <si>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</si>
  <si>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</si>
  <si>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</si>
  <si>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</si>
  <si>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</si>
  <si>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</si>
  <si>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</si>
  <si>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</si>
  <si>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</si>
  <si>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</si>
  <si>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</si>
  <si>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</si>
  <si>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</si>
  <si>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</si>
  <si>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</si>
  <si>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</si>
  <si>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</si>
  <si>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</si>
  <si>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</si>
  <si>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</si>
  <si>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</si>
  <si>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</si>
  <si>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</si>
  <si>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</si>
  <si>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</si>
  <si>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</si>
  <si>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</si>
  <si>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</si>
  <si>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</si>
  <si>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</si>
  <si>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</si>
  <si>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</si>
  <si>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</si>
  <si>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</si>
  <si>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</si>
  <si>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</si>
  <si>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</si>
  <si>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</si>
  <si>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</si>
  <si>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</si>
  <si>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</si>
  <si>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</si>
  <si>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</si>
  <si>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</si>
  <si>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</si>
  <si>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</si>
  <si>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</si>
  <si>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</si>
  <si>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</si>
  <si>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</si>
  <si>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</si>
  <si>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</si>
  <si>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</si>
  <si>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</si>
  <si>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</si>
  <si>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</si>
  <si>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</si>
  <si>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</si>
  <si>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</si>
  <si>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</si>
  <si>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</si>
  <si>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</si>
  <si>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</si>
  <si>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</si>
  <si>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</si>
  <si>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</si>
  <si>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</si>
  <si>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</si>
  <si>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</si>
  <si>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</si>
  <si>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</si>
  <si>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</si>
  <si>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</si>
  <si>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</si>
  <si>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</si>
  <si>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</si>
  <si>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</si>
  <si>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</si>
  <si>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</si>
  <si>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</si>
  <si>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</si>
  <si>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</si>
  <si>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</si>
  <si>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</si>
  <si>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</si>
  <si>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</si>
  <si>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</si>
  <si>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</si>
  <si>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</si>
  <si>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</si>
  <si>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</si>
  <si>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</si>
  <si>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</si>
  <si>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</si>
  <si>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</si>
  <si>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</si>
  <si>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</si>
  <si>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</si>
  <si>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</si>
  <si>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</si>
  <si>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</si>
  <si>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</si>
  <si>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</si>
  <si>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</si>
  <si>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</si>
  <si>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</si>
  <si>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</si>
  <si>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</si>
  <si>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</si>
  <si>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</si>
  <si>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</si>
  <si>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</si>
  <si>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</si>
  <si>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</si>
  <si>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</si>
  <si>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</si>
  <si>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</si>
  <si>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</si>
  <si>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</si>
  <si>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</si>
  <si>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</si>
  <si>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</si>
  <si>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</si>
  <si>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</si>
  <si>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</si>
  <si>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</si>
  <si>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</si>
  <si>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</si>
  <si>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</si>
  <si>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</si>
  <si>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</si>
  <si>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</si>
  <si>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</si>
  <si>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</si>
  <si>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</si>
  <si>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</si>
  <si>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</si>
  <si>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</si>
  <si>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</si>
  <si>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</si>
  <si>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</si>
  <si>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</si>
  <si>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</si>
  <si>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</si>
  <si>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</si>
  <si>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</si>
  <si>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</si>
  <si>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</si>
  <si>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</si>
  <si>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</si>
  <si>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</si>
  <si>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</si>
  <si>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</si>
  <si>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</si>
  <si>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</si>
  <si>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</si>
  <si>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</si>
  <si>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</si>
  <si>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</si>
  <si>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</si>
  <si>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</si>
  <si>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</si>
  <si>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</si>
  <si>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</si>
  <si>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</si>
  <si>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</si>
  <si>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</si>
  <si>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</si>
  <si>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</si>
  <si>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</si>
  <si>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</si>
  <si>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</si>
  <si>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</si>
  <si>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</si>
  <si>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</si>
  <si>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</si>
  <si>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</si>
  <si>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</si>
  <si>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</si>
  <si>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</si>
  <si>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</si>
  <si>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</si>
  <si>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</si>
  <si>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</si>
  <si>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</si>
  <si>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</si>
  <si>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</si>
  <si>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</si>
  <si>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</si>
  <si>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</si>
  <si>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</si>
  <si>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</si>
  <si>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</si>
  <si>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</si>
  <si>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</si>
  <si>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</si>
  <si>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</si>
  <si>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</si>
  <si>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</si>
  <si>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</si>
  <si>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</si>
  <si>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</si>
  <si>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</si>
  <si>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</si>
  <si>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</si>
  <si>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</si>
  <si>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</si>
  <si>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</si>
  <si>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</si>
  <si>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</si>
  <si>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</si>
  <si>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</si>
  <si>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</si>
  <si>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</si>
  <si>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</si>
  <si>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</si>
  <si>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</si>
  <si>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</si>
  <si>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</si>
  <si>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</si>
  <si>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</si>
  <si>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</si>
  <si>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</si>
  <si>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</si>
  <si>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</si>
  <si>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</si>
  <si>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</si>
  <si>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</si>
  <si>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</si>
  <si>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</si>
  <si>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</si>
  <si>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</si>
  <si>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</si>
  <si>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</si>
  <si>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</si>
  <si>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</si>
  <si>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</si>
  <si>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</si>
  <si>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</si>
  <si>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</si>
  <si>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</si>
  <si>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</si>
  <si>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</si>
  <si>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</si>
  <si>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</si>
  <si>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</si>
  <si>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</si>
  <si>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</si>
  <si>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</si>
  <si>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</si>
  <si>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</si>
  <si>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</si>
  <si>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</si>
  <si>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</si>
  <si>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</si>
  <si>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</si>
  <si>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</si>
  <si>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</si>
  <si>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</si>
  <si>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</si>
  <si>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</si>
  <si>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</si>
  <si>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</si>
  <si>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</si>
  <si>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</si>
  <si>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</si>
  <si>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</si>
  <si>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</si>
  <si>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</si>
  <si>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</si>
  <si>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</si>
  <si>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</si>
  <si>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</si>
  <si>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</si>
  <si>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</si>
  <si>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</si>
  <si>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</si>
  <si>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</si>
  <si>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</si>
  <si>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</si>
  <si>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</si>
  <si>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</si>
  <si>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</si>
  <si>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</si>
  <si>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</si>
  <si>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</si>
  <si>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</si>
  <si>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</si>
  <si>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</si>
  <si>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</si>
  <si>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</si>
  <si>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</si>
  <si>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</si>
  <si>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</si>
  <si>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</si>
  <si>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</si>
  <si>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</si>
  <si>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</si>
  <si>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</si>
  <si>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</si>
  <si>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</si>
  <si>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</si>
  <si>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</si>
  <si>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</si>
  <si>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</si>
  <si>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</si>
  <si>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</si>
  <si>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</si>
  <si>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</si>
  <si>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</si>
  <si>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</si>
  <si>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</si>
  <si>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</si>
  <si>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</si>
  <si>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</si>
  <si>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</si>
  <si>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</si>
  <si>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</si>
  <si>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</si>
  <si>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</si>
  <si>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</si>
  <si>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</si>
  <si>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</si>
  <si>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</si>
  <si>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</si>
  <si>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</si>
  <si>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</si>
  <si>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</si>
  <si>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</si>
  <si>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</si>
  <si>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</si>
  <si>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</si>
  <si>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</si>
  <si>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</si>
  <si>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</si>
  <si>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</si>
  <si>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</si>
  <si>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</si>
  <si>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</si>
  <si>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</si>
  <si>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</si>
  <si>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</si>
  <si>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</si>
  <si>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</si>
  <si>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</si>
  <si>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</si>
  <si>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</si>
  <si>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</si>
  <si>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</si>
  <si>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</si>
  <si>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</si>
  <si>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</si>
  <si>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</si>
  <si>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</si>
  <si>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</si>
  <si>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</si>
  <si>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</si>
  <si>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</si>
  <si>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</si>
  <si>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</si>
  <si>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</si>
  <si>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</si>
  <si>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</si>
  <si>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</si>
  <si>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</si>
  <si>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</si>
  <si>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</si>
  <si>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</si>
  <si>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</si>
  <si>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</si>
  <si>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</si>
  <si>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</si>
  <si>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</si>
  <si>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</si>
  <si>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</si>
  <si>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</si>
  <si>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</si>
  <si>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</si>
  <si>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</si>
  <si>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</si>
  <si>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</si>
  <si>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</si>
  <si>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</si>
  <si>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</si>
  <si>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</si>
  <si>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</si>
  <si>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</si>
  <si>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</si>
  <si>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</si>
  <si>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</si>
  <si>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</si>
  <si>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</si>
  <si>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</si>
  <si>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</si>
  <si>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</si>
  <si>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</si>
  <si>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</si>
  <si>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</si>
  <si>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</si>
  <si>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</si>
  <si>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</si>
  <si>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</si>
  <si>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</si>
  <si>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</si>
  <si>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</si>
  <si>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</si>
  <si>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</si>
  <si>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</si>
  <si>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</si>
  <si>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</si>
  <si>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</si>
  <si>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</si>
  <si>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</si>
  <si>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</si>
  <si>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</si>
  <si>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</si>
  <si>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</si>
  <si>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</si>
  <si>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</si>
  <si>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</si>
  <si>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</si>
  <si>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</si>
  <si>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</si>
  <si>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</si>
  <si>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</si>
  <si>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</si>
  <si>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</si>
  <si>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</si>
  <si>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</si>
  <si>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</si>
  <si>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</si>
  <si>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</si>
  <si>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</si>
  <si>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</si>
  <si>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</si>
  <si>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</si>
  <si>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</si>
  <si>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</si>
  <si>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</si>
  <si>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</si>
  <si>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</si>
  <si>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</si>
  <si>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</si>
  <si>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</si>
  <si>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</si>
  <si>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</si>
  <si>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</si>
  <si>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</si>
  <si>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</si>
  <si>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</si>
  <si>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</si>
  <si>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</si>
  <si>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</si>
  <si>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</si>
  <si>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</si>
  <si>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</si>
  <si>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</si>
  <si>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</si>
  <si>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</si>
  <si>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</si>
  <si>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</si>
  <si>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</si>
  <si>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</si>
  <si>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</si>
  <si>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</si>
  <si>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</si>
  <si>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</si>
  <si>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</si>
  <si>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</si>
  <si>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</si>
  <si>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</si>
  <si>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</si>
  <si>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</si>
  <si>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</si>
  <si>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</si>
  <si>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</si>
  <si>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</si>
  <si>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</si>
  <si>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</si>
  <si>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</si>
  <si>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</si>
  <si>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</si>
  <si>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</si>
  <si>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</si>
  <si>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</si>
  <si>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</si>
  <si>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</si>
  <si>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</si>
  <si>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</si>
  <si>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</si>
  <si>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</si>
  <si>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</si>
  <si>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</si>
  <si>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</si>
  <si>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</si>
  <si>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</si>
  <si>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</si>
  <si>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</si>
  <si>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</si>
  <si>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</si>
  <si>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</si>
  <si>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</si>
  <si>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</si>
  <si>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</si>
  <si>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</si>
  <si>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</si>
  <si>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</si>
  <si>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</si>
  <si>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</si>
  <si>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</si>
  <si>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</si>
  <si>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</si>
  <si>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</si>
  <si>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</si>
  <si>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</si>
  <si>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</si>
  <si>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</si>
  <si>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</si>
  <si>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</si>
  <si>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</si>
  <si>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</si>
  <si>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</si>
  <si>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</si>
  <si>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</si>
  <si>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</si>
  <si>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</si>
  <si>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</si>
  <si>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</si>
  <si>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</si>
  <si>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</si>
  <si>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</si>
  <si>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</si>
  <si>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</si>
  <si>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</si>
  <si>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</si>
  <si>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</si>
  <si>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</si>
  <si>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</si>
  <si>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</si>
  <si>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</si>
  <si>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</si>
  <si>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</si>
  <si>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</si>
  <si>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</si>
  <si>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</si>
  <si>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</si>
  <si>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</si>
  <si>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</si>
  <si>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</si>
  <si>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</si>
  <si>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</si>
  <si>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</si>
  <si>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</si>
  <si>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</si>
  <si>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</si>
  <si>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</si>
  <si>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</si>
  <si>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</si>
  <si>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</si>
  <si>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</si>
  <si>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</si>
  <si>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</si>
  <si>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</si>
  <si>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</si>
  <si>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</si>
  <si>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</si>
  <si>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</si>
  <si>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</si>
  <si>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</si>
  <si>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</si>
  <si>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</si>
  <si>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</si>
  <si>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</si>
  <si>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</si>
  <si>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</si>
  <si>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</si>
  <si>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</si>
  <si>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</si>
  <si>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</si>
  <si>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</si>
  <si>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</si>
  <si>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</si>
  <si>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</si>
  <si>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</si>
  <si>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</si>
  <si>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</si>
  <si>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</si>
  <si>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</si>
  <si>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</si>
  <si>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</si>
  <si>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</si>
  <si>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</si>
  <si>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</si>
  <si>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</si>
  <si>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</si>
  <si>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</si>
  <si>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</si>
  <si>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</si>
  <si>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</si>
  <si>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</si>
  <si>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</si>
  <si>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</si>
  <si>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</si>
  <si>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</si>
  <si>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</si>
  <si>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</si>
  <si>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</si>
  <si>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</si>
  <si>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</si>
  <si>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</si>
  <si>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</si>
  <si>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</si>
  <si>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</si>
  <si>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</si>
  <si>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</si>
  <si>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</si>
  <si>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</si>
  <si>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</si>
  <si>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</si>
  <si>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</si>
  <si>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</si>
  <si>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</si>
  <si>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</si>
  <si>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</si>
  <si>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</si>
  <si>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</si>
  <si>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</si>
  <si>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</si>
  <si>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</si>
  <si>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</si>
  <si>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</si>
  <si>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</si>
  <si>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</si>
  <si>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</si>
  <si>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</si>
  <si>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</si>
  <si>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</si>
  <si>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</si>
  <si>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</si>
  <si>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</si>
  <si>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</si>
  <si>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</si>
  <si>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</si>
  <si>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</si>
  <si>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</si>
  <si>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</si>
  <si>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</si>
  <si>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</si>
  <si>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</si>
  <si>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</si>
  <si>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</si>
  <si>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</si>
  <si>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</si>
  <si>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</si>
  <si>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</si>
  <si>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</si>
  <si>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</si>
  <si>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</si>
  <si>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</si>
  <si>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</si>
  <si>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</si>
  <si>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</si>
  <si>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</si>
  <si>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</si>
  <si>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</si>
  <si>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</si>
  <si>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</si>
  <si>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</si>
  <si>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</si>
  <si>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</si>
  <si>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</si>
  <si>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</si>
  <si>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</si>
  <si>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</si>
  <si>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</si>
  <si>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</si>
  <si>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</si>
  <si>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</si>
  <si>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</si>
  <si>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</si>
  <si>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</si>
  <si>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</si>
  <si>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</si>
  <si>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</si>
  <si>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</si>
  <si>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</si>
  <si>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</si>
  <si>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</si>
  <si>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</si>
  <si>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</si>
  <si>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</si>
  <si>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</si>
  <si>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</si>
  <si>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</si>
  <si>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</si>
  <si>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</si>
  <si>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</si>
  <si>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</si>
  <si>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</si>
  <si>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</si>
  <si>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</si>
  <si>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</si>
  <si>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</si>
  <si>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</si>
  <si>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</si>
  <si>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</si>
  <si>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</si>
  <si>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</si>
  <si>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</si>
  <si>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</si>
  <si>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</si>
  <si>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</si>
  <si>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</si>
  <si>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</si>
  <si>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</si>
  <si>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</si>
  <si>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</si>
  <si>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</si>
  <si>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</si>
  <si>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</si>
  <si>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</si>
  <si>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</si>
  <si>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</si>
  <si>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</si>
  <si>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</si>
  <si>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</si>
  <si>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</si>
  <si>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</si>
  <si>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</si>
  <si>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</si>
  <si>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</si>
  <si>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</si>
  <si>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</si>
  <si>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</si>
  <si>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</si>
  <si>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</si>
  <si>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</si>
  <si>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</si>
  <si>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</si>
  <si>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</si>
  <si>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</si>
  <si>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</si>
  <si>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</si>
  <si>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</si>
  <si>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</si>
  <si>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</si>
  <si>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</si>
  <si>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</si>
  <si>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</si>
  <si>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</si>
  <si>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</si>
  <si>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</si>
  <si>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</si>
  <si>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</si>
  <si>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</si>
  <si>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</si>
  <si>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</si>
  <si>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</si>
  <si>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</si>
  <si>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</si>
  <si>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</si>
  <si>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</si>
  <si>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</si>
  <si>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</si>
  <si>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</si>
  <si>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</si>
  <si>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</si>
  <si>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</si>
  <si>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</si>
  <si>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</si>
  <si>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</si>
  <si>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</si>
  <si>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</si>
  <si>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</si>
  <si>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</si>
  <si>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</si>
  <si>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</si>
  <si>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</si>
  <si>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</si>
  <si>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</si>
  <si>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</si>
  <si>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</si>
  <si>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</si>
  <si>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</si>
  <si>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</si>
  <si>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</si>
  <si>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</si>
  <si>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</si>
  <si>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</si>
  <si>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</si>
  <si>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</si>
  <si>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</si>
  <si>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</si>
  <si>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</si>
  <si>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</si>
  <si>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</si>
  <si>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</si>
  <si>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</si>
  <si>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</si>
  <si>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</si>
  <si>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</si>
  <si>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</si>
  <si>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</si>
  <si>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</si>
  <si>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</si>
  <si>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</si>
  <si>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</si>
  <si>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</si>
  <si>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</si>
  <si>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</si>
  <si>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</si>
  <si>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</si>
  <si>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</si>
  <si>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</si>
  <si>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</si>
  <si>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</si>
  <si>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</si>
  <si>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</si>
  <si>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</si>
  <si>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</si>
  <si>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</si>
  <si>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</si>
  <si>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</si>
  <si>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</si>
  <si>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</si>
  <si>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</si>
  <si>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</si>
  <si>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</si>
  <si>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</si>
  <si>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</si>
  <si>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</si>
  <si>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</si>
  <si>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</si>
  <si>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</si>
  <si>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</si>
  <si>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</si>
  <si>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</si>
  <si>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</si>
  <si>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</si>
  <si>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</si>
  <si>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</si>
  <si>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</si>
  <si>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</si>
  <si>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</si>
  <si>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</si>
  <si>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</si>
  <si>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</si>
  <si>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</si>
  <si>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</si>
  <si>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</si>
  <si>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</si>
  <si>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</si>
  <si>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</si>
  <si>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</si>
  <si>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</si>
  <si>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</si>
  <si>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</si>
  <si>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</si>
  <si>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</si>
  <si>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</si>
  <si>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</si>
  <si>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</si>
  <si>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</si>
  <si>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</si>
  <si>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</si>
  <si>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</si>
  <si>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</si>
  <si>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</si>
  <si>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</si>
  <si>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</si>
  <si>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</si>
  <si>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</si>
  <si>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</si>
  <si>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</si>
  <si>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</si>
  <si>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</si>
  <si>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</si>
  <si>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</si>
  <si>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</si>
  <si>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</si>
  <si>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</si>
  <si>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</si>
  <si>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</si>
  <si>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</si>
  <si>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</si>
  <si>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</si>
  <si>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</si>
  <si>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</si>
  <si>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</si>
  <si>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</si>
  <si>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</si>
  <si>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</si>
  <si>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</si>
  <si>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</si>
  <si>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</si>
  <si>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</si>
  <si>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</si>
  <si>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</si>
  <si>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</si>
  <si>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</si>
  <si>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</si>
  <si>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</si>
  <si>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</si>
  <si>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</si>
  <si>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</si>
  <si>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</si>
  <si>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</si>
  <si>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</si>
  <si>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</si>
  <si>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</si>
  <si>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</si>
  <si>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</si>
  <si>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</si>
  <si>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</si>
  <si>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</si>
  <si>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</si>
  <si>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</si>
  <si>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</si>
  <si>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</si>
  <si>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</si>
  <si>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</si>
  <si>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</si>
  <si>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</si>
  <si>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</si>
  <si>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</si>
  <si>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</si>
  <si>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</si>
  <si>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</si>
  <si>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</si>
  <si>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</si>
  <si>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</si>
  <si>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</si>
  <si>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</si>
  <si>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</si>
  <si>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</si>
  <si>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</si>
  <si>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</si>
  <si>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</si>
  <si>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</si>
  <si>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</si>
  <si>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</si>
  <si>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</si>
  <si>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</si>
  <si>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</si>
  <si>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</si>
  <si>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</si>
  <si>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</si>
  <si>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</si>
  <si>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</si>
  <si>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</si>
  <si>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</si>
  <si>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</si>
  <si>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</si>
  <si>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</si>
  <si>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</si>
  <si>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</si>
  <si>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</si>
  <si>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</si>
  <si>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</si>
  <si>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</si>
  <si>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</si>
  <si>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</si>
  <si>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</si>
  <si>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</si>
  <si>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</si>
  <si>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</si>
  <si>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</si>
  <si>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</si>
  <si>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</si>
  <si>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</si>
  <si>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</si>
  <si>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</si>
  <si>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</si>
  <si>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</si>
  <si>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</si>
  <si>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</si>
  <si>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</si>
  <si>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</si>
  <si>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</si>
  <si>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</si>
  <si>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</si>
  <si>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</si>
  <si>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</si>
  <si>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</si>
  <si>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</si>
  <si>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</si>
  <si>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</si>
  <si>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</si>
  <si>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</si>
  <si>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</si>
  <si>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</si>
  <si>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</si>
  <si>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</si>
  <si>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</si>
  <si>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</si>
  <si>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</si>
  <si>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</si>
  <si>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</si>
  <si>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</si>
  <si>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</si>
  <si>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</si>
  <si>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</si>
  <si>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</si>
  <si>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</si>
  <si>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</si>
  <si>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</si>
  <si>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</si>
  <si>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</si>
  <si>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</si>
  <si>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</si>
  <si>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</si>
  <si>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</si>
  <si>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</si>
  <si>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</si>
  <si>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</si>
  <si>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</si>
  <si>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</si>
  <si>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</si>
  <si>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</si>
  <si>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</si>
  <si>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</si>
  <si>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</si>
  <si>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</si>
  <si>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</si>
  <si>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</si>
  <si>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</si>
  <si>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</si>
  <si>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</si>
  <si>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</si>
  <si>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</si>
  <si>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</si>
  <si>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</si>
  <si>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</si>
  <si>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</si>
  <si>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</si>
  <si>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</si>
  <si>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</si>
  <si>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</si>
  <si>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</si>
  <si>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</si>
  <si>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</si>
  <si>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</si>
  <si>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</si>
  <si>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</si>
  <si>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</si>
  <si>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</si>
  <si>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</si>
  <si>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</si>
  <si>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</si>
  <si>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</si>
  <si>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</si>
  <si>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</si>
  <si>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</si>
  <si>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</si>
  <si>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</si>
  <si>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</si>
  <si>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</si>
  <si>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</si>
  <si>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</si>
  <si>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</si>
  <si>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</si>
  <si>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</si>
  <si>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</si>
  <si>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</si>
  <si>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</si>
  <si>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</si>
  <si>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</si>
  <si>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</si>
  <si>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</si>
  <si>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</si>
  <si>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</si>
  <si>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</si>
  <si>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</si>
  <si>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</si>
  <si>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</si>
  <si>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</si>
  <si>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</si>
  <si>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</si>
  <si>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</si>
  <si>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</si>
  <si>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</si>
  <si>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</si>
  <si>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</si>
  <si>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</si>
  <si>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</si>
  <si>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</si>
  <si>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</si>
  <si>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</si>
  <si>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</si>
  <si>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</si>
  <si>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</si>
  <si>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</si>
  <si>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</si>
  <si>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</si>
  <si>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</si>
  <si>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</si>
  <si>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</si>
  <si>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</si>
  <si>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</si>
  <si>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</si>
  <si>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</si>
  <si>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</si>
  <si>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</si>
  <si>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</si>
  <si>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</si>
  <si>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</si>
  <si>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</si>
  <si>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</si>
  <si>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</si>
  <si>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</si>
  <si>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</si>
  <si>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</si>
  <si>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</si>
  <si>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</si>
  <si>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</si>
  <si>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</si>
  <si>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</si>
  <si>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</si>
  <si>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</si>
  <si>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</si>
  <si>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</si>
  <si>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</si>
  <si>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</si>
  <si>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</si>
  <si>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</si>
  <si>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</si>
  <si>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</si>
  <si>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</si>
  <si>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</si>
  <si>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</si>
  <si>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</si>
  <si>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</si>
  <si>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</si>
  <si>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</si>
  <si>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</si>
  <si>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</si>
  <si>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</si>
  <si>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</si>
  <si>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</si>
  <si>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</si>
  <si>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</si>
  <si>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</si>
  <si>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</si>
  <si>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</si>
  <si>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</si>
  <si>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</si>
  <si>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</si>
  <si>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</si>
  <si>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</si>
  <si>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</si>
  <si>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</si>
  <si>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</si>
  <si>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</si>
  <si>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</si>
  <si>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</si>
  <si>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</si>
  <si>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</si>
  <si>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</si>
  <si>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</si>
  <si>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</si>
  <si>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</si>
  <si>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</si>
  <si>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</si>
  <si>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</si>
  <si>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</si>
  <si>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</si>
  <si>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</si>
  <si>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</si>
  <si>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</si>
  <si>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</si>
  <si>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</si>
  <si>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</si>
  <si>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</si>
  <si>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</si>
  <si>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</si>
  <si>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</si>
  <si>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</si>
  <si>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</si>
  <si>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</si>
  <si>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</si>
  <si>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</si>
  <si>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</si>
  <si>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</si>
  <si>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</si>
  <si>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</si>
  <si>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</si>
  <si>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</si>
  <si>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</si>
  <si>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</si>
  <si>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</si>
  <si>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</si>
  <si>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</si>
  <si>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</si>
  <si>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</si>
  <si>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</si>
  <si>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</si>
  <si>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</si>
  <si>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</si>
  <si>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</si>
  <si>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</si>
  <si>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</si>
  <si>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</si>
  <si>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</si>
  <si>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</si>
  <si>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</si>
  <si>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</si>
  <si>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</si>
  <si>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</si>
  <si>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</si>
  <si>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</si>
  <si>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</si>
  <si>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</si>
  <si>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</si>
  <si>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</si>
  <si>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</si>
  <si>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</si>
  <si>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</si>
  <si>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</si>
  <si>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</si>
  <si>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</si>
  <si>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</si>
  <si>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</si>
  <si>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</si>
  <si>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</si>
  <si>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</si>
  <si>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</si>
  <si>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</si>
  <si>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</si>
  <si>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</si>
  <si>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</si>
  <si>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</si>
  <si>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</si>
  <si>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</si>
  <si>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</si>
  <si>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</si>
  <si>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</si>
  <si>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</si>
  <si>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</si>
  <si>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</si>
  <si>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</si>
  <si>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</si>
  <si>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</si>
  <si>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</si>
  <si>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</si>
  <si>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</si>
  <si>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</si>
  <si>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</si>
  <si>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</si>
  <si>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</si>
  <si>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</si>
  <si>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</si>
  <si>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</si>
  <si>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</si>
  <si>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</si>
  <si>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</si>
  <si>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</si>
  <si>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</si>
  <si>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</si>
  <si>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</si>
  <si>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</si>
  <si>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</si>
  <si>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</si>
  <si>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</si>
  <si>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</si>
  <si>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</si>
  <si>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</si>
  <si>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</si>
  <si>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</si>
  <si>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</si>
  <si>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</si>
  <si>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</si>
  <si>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</si>
  <si>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</si>
  <si>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</si>
  <si>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</si>
  <si>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</si>
  <si>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</si>
  <si>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</si>
  <si>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</si>
  <si>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</si>
  <si>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</si>
  <si>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</si>
  <si>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</si>
  <si>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</si>
  <si>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</si>
  <si>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</si>
  <si>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</si>
  <si>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</si>
  <si>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</si>
  <si>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</si>
  <si>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</si>
  <si>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</si>
  <si>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</si>
  <si>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</si>
  <si>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</si>
  <si>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</si>
  <si>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</si>
  <si>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</si>
  <si>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</si>
  <si>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</si>
  <si>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</si>
  <si>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</si>
  <si>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</si>
  <si>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</si>
  <si>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</si>
  <si>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</si>
  <si>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</si>
  <si>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</si>
  <si>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</si>
  <si>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</si>
  <si>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</si>
  <si>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</si>
  <si>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</si>
  <si>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</si>
  <si>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</si>
  <si>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</si>
  <si>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</si>
  <si>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</si>
  <si>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</si>
  <si>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</si>
  <si>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</si>
  <si>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</si>
  <si>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</si>
  <si>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</si>
  <si>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</si>
  <si>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</si>
  <si>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</si>
  <si>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</si>
  <si>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</si>
  <si>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</si>
  <si>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</si>
  <si>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</si>
  <si>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</si>
  <si>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</si>
  <si>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</si>
  <si>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</si>
  <si>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</si>
  <si>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</si>
  <si>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</si>
  <si>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</si>
  <si>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</si>
  <si>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</si>
  <si>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</si>
  <si>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</si>
  <si>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</si>
  <si>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</si>
  <si>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</si>
  <si>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</si>
  <si>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</si>
  <si>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</si>
  <si>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</si>
  <si>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</si>
  <si>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</si>
  <si>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</si>
  <si>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</si>
  <si>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</si>
  <si>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</si>
  <si>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</si>
  <si>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</si>
  <si>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</si>
  <si>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</si>
  <si>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</si>
  <si>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</si>
  <si>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</si>
  <si>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</si>
  <si>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</si>
  <si>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</si>
  <si>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</si>
  <si>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</si>
  <si>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</si>
  <si>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</si>
  <si>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</si>
  <si>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</si>
  <si>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</si>
  <si>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</si>
  <si>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</si>
  <si>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</si>
  <si>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</si>
  <si>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</si>
  <si>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</si>
  <si>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</si>
  <si>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</si>
  <si>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</si>
  <si>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</si>
  <si>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</si>
  <si>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</si>
  <si>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</si>
  <si>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</si>
  <si>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</si>
  <si>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</si>
  <si>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</si>
  <si>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</si>
  <si>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</si>
  <si>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</si>
  <si>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</si>
  <si>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</si>
  <si>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</si>
  <si>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</si>
  <si>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</si>
  <si>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</si>
  <si>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</si>
  <si>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</si>
  <si>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</si>
  <si>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</si>
  <si>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</si>
  <si>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</si>
  <si>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</si>
  <si>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</si>
  <si>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</si>
  <si>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</si>
  <si>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</si>
  <si>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</si>
  <si>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</si>
  <si>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</si>
  <si>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</si>
  <si>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</si>
  <si>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</si>
  <si>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</si>
  <si>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</si>
  <si>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</si>
  <si>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</si>
  <si>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</si>
  <si>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</si>
  <si>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</si>
  <si>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</si>
  <si>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</si>
  <si>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</si>
  <si>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</si>
  <si>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</si>
  <si>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</si>
  <si>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</si>
  <si>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</si>
  <si>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</si>
  <si>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</si>
  <si>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</si>
  <si>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</si>
  <si>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</si>
  <si>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</si>
  <si>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</si>
  <si>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</si>
  <si>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</si>
  <si>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</si>
  <si>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</si>
  <si>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</si>
  <si>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</si>
  <si>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</si>
  <si>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</si>
  <si>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</si>
  <si>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</si>
  <si>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</si>
  <si>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</si>
  <si>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</si>
  <si>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</si>
  <si>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</si>
  <si>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</si>
  <si>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</si>
  <si>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</si>
  <si>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</si>
  <si>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</si>
  <si>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</si>
  <si>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</si>
  <si>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</si>
  <si>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</si>
  <si>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</si>
  <si>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</si>
  <si>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</si>
  <si>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</si>
  <si>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</si>
  <si>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</si>
  <si>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</si>
  <si>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</si>
  <si>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</si>
  <si>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</si>
  <si>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</si>
  <si>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</si>
  <si>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</si>
  <si>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</si>
  <si>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</si>
  <si>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</si>
  <si>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</si>
  <si>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</si>
  <si>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</si>
  <si>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</si>
  <si>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</si>
  <si>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</si>
  <si>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</si>
  <si>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</si>
  <si>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</si>
  <si>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</si>
  <si>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</si>
  <si>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</si>
  <si>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</si>
  <si>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</si>
  <si>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</si>
  <si>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</si>
  <si>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</si>
  <si>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</si>
  <si>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</si>
  <si>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</si>
  <si>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</si>
  <si>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</si>
  <si>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</si>
  <si>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</si>
  <si>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</si>
  <si>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</si>
  <si>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</si>
  <si>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</si>
  <si>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</si>
  <si>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</si>
  <si>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</si>
  <si>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</si>
  <si>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</si>
  <si>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</si>
  <si>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</si>
  <si>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</si>
  <si>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</si>
  <si>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</si>
  <si>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</si>
  <si>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</si>
  <si>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</si>
  <si>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</si>
  <si>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</si>
  <si>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</si>
  <si>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</si>
  <si>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</si>
  <si>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</si>
  <si>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</si>
  <si>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</si>
  <si>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</si>
  <si>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</si>
  <si>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</si>
  <si>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</si>
  <si>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</si>
  <si>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</si>
  <si>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</si>
  <si>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</si>
  <si>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</si>
  <si>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</si>
  <si>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</si>
  <si>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</si>
  <si>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</si>
  <si>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</si>
  <si>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</si>
  <si>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</si>
  <si>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</si>
  <si>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</si>
  <si>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</si>
  <si>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</si>
  <si>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</si>
  <si>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</si>
  <si>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</si>
  <si>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</si>
  <si>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</si>
  <si>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</si>
  <si>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</si>
  <si>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</si>
  <si>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</si>
  <si>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</si>
  <si>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</si>
  <si>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</si>
  <si>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</si>
  <si>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</si>
  <si>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</si>
  <si>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</si>
  <si>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</si>
  <si>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</si>
  <si>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</si>
  <si>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</si>
  <si>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</si>
  <si>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</si>
  <si>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</si>
  <si>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</si>
  <si>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</si>
  <si>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</si>
  <si>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</si>
  <si>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</si>
  <si>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</si>
  <si>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</si>
  <si>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</si>
  <si>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</si>
  <si>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</si>
  <si>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</si>
  <si>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</si>
  <si>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</si>
  <si>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</si>
  <si>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</si>
  <si>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</si>
  <si>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</si>
  <si>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</si>
  <si>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</si>
  <si>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</si>
  <si>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</si>
  <si>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</si>
  <si>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</si>
  <si>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</si>
  <si>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</si>
  <si>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</si>
  <si>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</si>
  <si>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</si>
  <si>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</si>
  <si>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</si>
  <si>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</si>
  <si>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</si>
  <si>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</si>
  <si>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</si>
  <si>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</si>
  <si>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</si>
  <si>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</si>
  <si>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</si>
  <si>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</si>
  <si>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</si>
  <si>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</si>
  <si>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</si>
  <si>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</si>
  <si>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</si>
  <si>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</si>
  <si>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</si>
  <si>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</si>
  <si>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</si>
  <si>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</si>
  <si>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</si>
  <si>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</si>
  <si>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</si>
  <si>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</si>
  <si>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</si>
  <si>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</si>
  <si>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</si>
  <si>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</si>
  <si>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</si>
  <si>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</si>
  <si>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</si>
  <si>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</si>
  <si>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</si>
  <si>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</si>
  <si>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</si>
  <si>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</si>
  <si>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</si>
  <si>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</si>
  <si>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</si>
  <si>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</si>
  <si>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</si>
  <si>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</si>
  <si>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</si>
  <si>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</si>
  <si>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</si>
  <si>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</si>
  <si>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</si>
  <si>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</si>
  <si>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</si>
  <si>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</si>
  <si>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</si>
  <si>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</si>
  <si>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</si>
  <si>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</si>
  <si>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</si>
  <si>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</si>
  <si>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</si>
  <si>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</si>
  <si>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</si>
  <si>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</si>
  <si>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</si>
  <si>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</si>
  <si>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</si>
  <si>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</si>
  <si>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</si>
  <si>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</si>
  <si>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</si>
  <si>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</si>
  <si>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</si>
  <si>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</si>
  <si>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</si>
  <si>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</si>
  <si>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</si>
  <si>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</si>
  <si>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</si>
  <si>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</si>
  <si>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</si>
  <si>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</si>
  <si>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</si>
  <si>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</si>
  <si>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</si>
  <si>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</si>
  <si>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</si>
  <si>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</si>
  <si>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</si>
  <si>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</si>
  <si>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</si>
  <si>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</si>
  <si>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</si>
  <si>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</si>
  <si>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</si>
  <si>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</si>
  <si>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</si>
  <si>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</si>
  <si>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</si>
  <si>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</si>
  <si>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</si>
  <si>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</si>
  <si>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</si>
  <si>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</si>
  <si>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</si>
  <si>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</si>
  <si>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</si>
  <si>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</si>
  <si>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</si>
  <si>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</si>
  <si>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</si>
  <si>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</si>
  <si>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</si>
  <si>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</si>
  <si>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</si>
  <si>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</si>
  <si>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</si>
  <si>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</si>
  <si>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</si>
  <si>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</si>
  <si>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</si>
  <si>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</si>
  <si>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</si>
  <si>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</si>
  <si>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</si>
  <si>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</si>
  <si>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</si>
  <si>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</si>
  <si>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</si>
  <si>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</si>
  <si>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</si>
  <si>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</si>
  <si>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</si>
  <si>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</si>
  <si>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</si>
  <si>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</si>
  <si>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</si>
  <si>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</si>
  <si>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</si>
  <si>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</si>
  <si>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</si>
  <si>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</si>
  <si>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</si>
  <si>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</si>
  <si>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</si>
  <si>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</si>
  <si>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</si>
  <si>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</si>
  <si>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</si>
  <si>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</si>
  <si>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</si>
  <si>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</si>
  <si>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</si>
  <si>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</si>
  <si>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</si>
  <si>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</si>
  <si>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</si>
  <si>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</si>
  <si>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</si>
  <si>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</si>
  <si>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</si>
  <si>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</si>
  <si>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</si>
  <si>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</si>
  <si>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</si>
  <si>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</si>
  <si>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</si>
  <si>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</si>
  <si>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</si>
  <si>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</si>
  <si>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</si>
  <si>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</si>
  <si>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</si>
  <si>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</si>
  <si>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</si>
  <si>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</si>
  <si>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</si>
  <si>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</si>
  <si>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</si>
  <si>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</si>
  <si>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</si>
  <si>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</si>
  <si>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</si>
  <si>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</si>
  <si>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</si>
  <si>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</si>
  <si>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</si>
  <si>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</si>
  <si>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</si>
  <si>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</si>
  <si>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</si>
  <si>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</si>
  <si>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</si>
  <si>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</si>
  <si>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</si>
  <si>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</si>
  <si>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</si>
  <si>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</si>
  <si>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</si>
  <si>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</si>
  <si>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</si>
  <si>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</si>
  <si>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</si>
  <si>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</si>
  <si>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</si>
  <si>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</si>
  <si>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</si>
  <si>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</si>
  <si>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</si>
  <si>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</si>
  <si>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</si>
  <si>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</si>
  <si>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</si>
  <si>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</si>
  <si>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</si>
  <si>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</si>
  <si>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</si>
  <si>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</si>
  <si>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</si>
  <si>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</si>
  <si>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</si>
  <si>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</si>
  <si>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</si>
  <si>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</si>
  <si>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</si>
  <si>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</si>
  <si>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</si>
  <si>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</si>
  <si>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</si>
  <si>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</si>
  <si>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</si>
  <si>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</si>
  <si>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</si>
  <si>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</si>
  <si>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</si>
  <si>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</si>
  <si>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</si>
  <si>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</si>
  <si>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</si>
  <si>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</si>
  <si>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</si>
  <si>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</si>
  <si>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</si>
  <si>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</si>
  <si>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</si>
  <si>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</si>
  <si>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</si>
  <si>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</si>
  <si>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</si>
  <si>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</si>
  <si>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</si>
  <si>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</si>
  <si>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</si>
  <si>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</si>
  <si>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</si>
  <si>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</si>
  <si>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</si>
  <si>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</si>
  <si>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</si>
  <si>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</si>
  <si>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</si>
  <si>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</si>
  <si>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</si>
  <si>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</si>
  <si>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</si>
  <si>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</si>
  <si>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</si>
  <si>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</si>
  <si>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</si>
  <si>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</si>
  <si>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</si>
  <si>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</si>
  <si>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</si>
  <si>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</si>
  <si>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</si>
  <si>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</si>
  <si>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</si>
  <si>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</si>
  <si>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</si>
  <si>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</si>
  <si>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</si>
  <si>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</si>
  <si>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</si>
  <si>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</si>
  <si>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</si>
  <si>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</si>
  <si>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</si>
  <si>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</si>
  <si>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</si>
  <si>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</si>
  <si>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</si>
  <si>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</si>
  <si>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</si>
  <si>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</si>
  <si>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</si>
  <si>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</si>
  <si>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</si>
  <si>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</si>
  <si>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</si>
  <si>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</si>
  <si>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</si>
  <si>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</si>
  <si>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</si>
  <si>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</si>
  <si>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</si>
  <si>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</si>
  <si>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</si>
  <si>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</si>
  <si>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</si>
  <si>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</si>
  <si>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</si>
  <si>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</si>
  <si>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</si>
  <si>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</si>
  <si>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</si>
  <si>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</si>
  <si>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</si>
  <si>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</si>
  <si>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</si>
  <si>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</si>
  <si>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</si>
  <si>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</si>
  <si>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</si>
  <si>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</si>
  <si>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</si>
  <si>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</si>
  <si>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</si>
  <si>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</si>
  <si>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</si>
  <si>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</si>
  <si>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</si>
  <si>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</si>
  <si>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</si>
  <si>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</si>
  <si>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</si>
  <si>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</si>
  <si>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</si>
  <si>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</si>
  <si>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</si>
  <si>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</si>
  <si>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</si>
  <si>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</si>
  <si>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</si>
  <si>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</si>
  <si>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</si>
  <si>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</si>
  <si>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</si>
  <si>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</si>
  <si>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</si>
  <si>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</si>
  <si>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</si>
  <si>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</si>
  <si>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</si>
  <si>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</si>
  <si>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</si>
  <si>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</si>
  <si>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</si>
  <si>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</si>
  <si>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</si>
  <si>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</si>
  <si>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</si>
  <si>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</si>
  <si>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</si>
  <si>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</si>
  <si>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</si>
  <si>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</si>
  <si>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</si>
  <si>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</si>
  <si>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</si>
  <si>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</si>
  <si>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</si>
  <si>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</si>
  <si>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</si>
  <si>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</si>
  <si>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</si>
  <si>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</si>
  <si>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</si>
  <si>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</si>
  <si>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</si>
  <si>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</si>
  <si>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</si>
  <si>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</si>
  <si>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</si>
  <si>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</si>
  <si>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</si>
  <si>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</si>
  <si>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</si>
  <si>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</si>
  <si>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</si>
  <si>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</si>
  <si>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</si>
  <si>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</si>
  <si>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</si>
  <si>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</si>
  <si>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</si>
  <si>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</si>
  <si>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</si>
  <si>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</si>
  <si>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</si>
  <si>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</si>
  <si>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</si>
  <si>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</si>
  <si>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</si>
  <si>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</si>
  <si>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</si>
  <si>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</si>
  <si>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</si>
  <si>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</si>
  <si>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</si>
  <si>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</si>
  <si>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</si>
  <si>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</si>
  <si>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</si>
  <si>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</si>
  <si>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</si>
  <si>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</si>
  <si>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</si>
  <si>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</si>
  <si>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</si>
  <si>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</si>
  <si>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</si>
  <si>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</si>
  <si>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</si>
  <si>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</si>
  <si>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</si>
  <si>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</si>
  <si>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</si>
  <si>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</si>
  <si>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</si>
  <si>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</si>
  <si>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</si>
  <si>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</si>
  <si>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</si>
  <si>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</si>
  <si>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</si>
  <si>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</si>
  <si>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</si>
  <si>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</si>
  <si>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</si>
  <si>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</si>
  <si>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</si>
  <si>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</si>
  <si>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</si>
  <si>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</si>
  <si>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</si>
  <si>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</si>
  <si>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</si>
  <si>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</si>
  <si>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</si>
  <si>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</si>
  <si>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</si>
  <si>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</si>
  <si>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</si>
  <si>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</si>
  <si>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</si>
  <si>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</si>
  <si>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</si>
  <si>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</si>
  <si>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</si>
  <si>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</si>
  <si>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</si>
  <si>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</si>
  <si>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</si>
  <si>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</si>
  <si>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</si>
  <si>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</si>
  <si>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</si>
  <si>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</si>
  <si>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</si>
  <si>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</si>
  <si>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</si>
  <si>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</si>
  <si>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</si>
  <si>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</si>
  <si>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</si>
  <si>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</si>
  <si>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</si>
  <si>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</si>
  <si>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</si>
  <si>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</si>
  <si>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</si>
  <si>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</si>
  <si>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</si>
  <si>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</si>
  <si>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</si>
  <si>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</si>
  <si>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</si>
  <si>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</si>
  <si>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</si>
  <si>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</si>
  <si>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</si>
  <si>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</si>
  <si>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</si>
  <si>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</si>
  <si>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</si>
  <si>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</si>
  <si>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</si>
  <si>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</si>
  <si>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</si>
  <si>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</si>
  <si>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</si>
  <si>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</si>
  <si>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</si>
  <si>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</si>
  <si>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</si>
  <si>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</si>
  <si>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</si>
  <si>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</si>
  <si>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</si>
  <si>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</si>
  <si>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</si>
  <si>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</si>
  <si>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</si>
  <si>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</si>
  <si>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</si>
  <si>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</si>
  <si>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</si>
  <si>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</si>
  <si>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</si>
  <si>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</si>
  <si>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</si>
  <si>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</si>
  <si>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</si>
  <si>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</si>
  <si>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</si>
  <si>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</si>
  <si>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</si>
  <si>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</si>
  <si>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</si>
  <si>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</si>
  <si>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</si>
  <si>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</si>
  <si>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</si>
  <si>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</si>
  <si>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</si>
  <si>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</si>
  <si>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</si>
  <si>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</si>
  <si>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</si>
  <si>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</si>
  <si>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</si>
  <si>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</si>
  <si>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</si>
  <si>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</si>
  <si>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</si>
  <si>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</si>
  <si>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</si>
  <si>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</si>
  <si>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</si>
  <si>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</si>
  <si>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</si>
  <si>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</si>
  <si>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</si>
  <si>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</si>
  <si>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</si>
  <si>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</si>
  <si>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</si>
  <si>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</si>
  <si>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</si>
  <si>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</si>
  <si>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</si>
  <si>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</si>
  <si>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</si>
  <si>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</si>
  <si>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</si>
  <si>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</si>
  <si>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</si>
  <si>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</si>
  <si>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</si>
  <si>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</si>
  <si>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</si>
  <si>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</si>
  <si>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</si>
  <si>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</si>
  <si>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</si>
  <si>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</si>
  <si>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</si>
  <si>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</si>
  <si>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</si>
  <si>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</si>
  <si>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</si>
  <si>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</si>
  <si>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</si>
  <si>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</si>
  <si>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</si>
  <si>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</si>
  <si>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</si>
  <si>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</si>
  <si>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</si>
  <si>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</si>
  <si>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</si>
  <si>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</si>
  <si>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</si>
  <si>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</si>
  <si>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</si>
  <si>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</si>
  <si>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</si>
  <si>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</si>
  <si>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</si>
  <si>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</si>
  <si>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</si>
  <si>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</si>
  <si>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</si>
  <si>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</si>
  <si>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</si>
  <si>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</si>
  <si>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</si>
  <si>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</si>
  <si>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</si>
  <si>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</si>
  <si>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</si>
  <si>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</si>
  <si>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</si>
  <si>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</si>
  <si>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</si>
  <si>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</si>
  <si>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</si>
  <si>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</si>
  <si>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</si>
  <si>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</si>
  <si>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</si>
  <si>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</si>
  <si>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</si>
  <si>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</si>
  <si>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</si>
  <si>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</si>
  <si>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</si>
  <si>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</si>
  <si>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</si>
  <si>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</si>
  <si>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</si>
  <si>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</si>
  <si>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</si>
  <si>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</si>
  <si>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</si>
  <si>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</si>
  <si>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</si>
  <si>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</si>
  <si>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</si>
  <si>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</si>
  <si>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</si>
  <si>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</si>
  <si>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</si>
  <si>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</si>
  <si>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</si>
  <si>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</si>
  <si>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</si>
  <si>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</si>
  <si>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</si>
  <si>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</si>
  <si>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</si>
  <si>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</si>
  <si>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</si>
  <si>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</si>
  <si>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</si>
  <si>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</si>
  <si>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</si>
  <si>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</si>
  <si>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</si>
  <si>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</si>
  <si>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</si>
  <si>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</si>
  <si>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</si>
  <si>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</si>
  <si>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</si>
  <si>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</si>
  <si>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</si>
  <si>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</si>
  <si>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</si>
  <si>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</si>
  <si>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</si>
  <si>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</si>
  <si>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</si>
  <si>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</si>
  <si>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</si>
  <si>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</si>
  <si>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</si>
  <si>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</si>
  <si>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</si>
  <si>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</si>
  <si>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</si>
  <si>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</si>
  <si>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</si>
  <si>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</si>
  <si>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</si>
  <si>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</si>
  <si>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</si>
  <si>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</si>
  <si>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</si>
  <si>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</si>
  <si>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</si>
  <si>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</si>
  <si>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</si>
  <si>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</si>
  <si>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</si>
  <si>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</si>
  <si>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</si>
  <si>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</si>
  <si>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</si>
  <si>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</si>
  <si>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</si>
  <si>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</si>
  <si>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</si>
  <si>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</si>
  <si>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</si>
  <si>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</si>
  <si>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</si>
  <si>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</si>
  <si>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</si>
  <si>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</si>
  <si>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</si>
  <si>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</si>
  <si>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</si>
  <si>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</si>
  <si>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</si>
  <si>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</si>
  <si>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</si>
  <si>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</si>
  <si>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</si>
  <si>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</si>
  <si>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</si>
  <si>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</si>
  <si>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</si>
  <si>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</si>
  <si>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</si>
  <si>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</si>
  <si>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</si>
  <si>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</si>
  <si>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</si>
  <si>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</si>
  <si>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</si>
  <si>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</si>
  <si>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</si>
  <si>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</si>
  <si>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</si>
  <si>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</si>
  <si>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</si>
  <si>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</si>
  <si>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</si>
  <si>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</si>
  <si>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</si>
  <si>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</si>
  <si>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</si>
  <si>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</si>
  <si>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</si>
  <si>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</si>
  <si>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</si>
  <si>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</si>
  <si>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</si>
  <si>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</si>
  <si>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</si>
  <si>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</si>
  <si>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</si>
  <si>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</si>
  <si>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</si>
  <si>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</si>
  <si>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</si>
  <si>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</si>
  <si>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</si>
  <si>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</si>
  <si>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</si>
  <si>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</si>
  <si>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</si>
  <si>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</si>
  <si>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</si>
  <si>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</si>
  <si>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</si>
  <si>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</si>
  <si>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</si>
  <si>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</si>
  <si>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</si>
  <si>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</si>
  <si>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</si>
  <si>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</si>
  <si>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</si>
  <si>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</si>
  <si>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</si>
  <si>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</si>
  <si>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</si>
  <si>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</si>
  <si>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</si>
  <si>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</si>
  <si>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</si>
  <si>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</si>
  <si>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</si>
  <si>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</si>
  <si>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</si>
  <si>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</si>
  <si>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</si>
  <si>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</si>
  <si>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</si>
  <si>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</si>
  <si>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</si>
  <si>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</si>
  <si>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</si>
  <si>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</si>
  <si>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</si>
  <si>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</si>
  <si>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</si>
  <si>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</si>
  <si>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</si>
  <si>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</si>
  <si>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</si>
  <si>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</si>
  <si>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</si>
  <si>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</si>
  <si>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</si>
  <si>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</si>
  <si>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</si>
  <si>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</si>
  <si>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</si>
  <si>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</si>
  <si>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</si>
  <si>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</si>
  <si>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</si>
  <si>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</si>
  <si>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</si>
  <si>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</si>
  <si>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</si>
  <si>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</si>
  <si>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</si>
  <si>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</si>
  <si>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</si>
  <si>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</si>
  <si>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</si>
  <si>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</si>
  <si>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</si>
  <si>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</si>
  <si>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</si>
  <si>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</si>
  <si>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</si>
  <si>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</si>
  <si>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</si>
  <si>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</si>
  <si>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</si>
  <si>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</si>
  <si>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</si>
  <si>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</si>
  <si>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</si>
  <si>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</si>
  <si>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</si>
  <si>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</si>
  <si>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</si>
  <si>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</si>
  <si>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</si>
  <si>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</si>
  <si>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</si>
  <si>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</si>
  <si>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</si>
  <si>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</si>
  <si>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</si>
  <si>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</si>
  <si>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</si>
  <si>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</si>
  <si>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</si>
  <si>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</si>
  <si>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</si>
  <si>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</si>
  <si>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</si>
  <si>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</si>
  <si>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</si>
  <si>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</si>
  <si>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</si>
  <si>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</si>
  <si>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</si>
  <si>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</si>
  <si>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</si>
  <si>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</si>
  <si>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</si>
  <si>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</si>
  <si>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</si>
  <si>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</si>
  <si>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</si>
  <si>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</si>
  <si>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</si>
  <si>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</si>
  <si>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</si>
  <si>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</si>
  <si>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</si>
  <si>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</si>
  <si>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</si>
  <si>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</si>
  <si>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</si>
  <si>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</si>
  <si>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</si>
  <si>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</si>
  <si>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</si>
  <si>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</si>
  <si>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</si>
  <si>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</si>
  <si>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</si>
  <si>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</si>
  <si>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</si>
  <si>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</si>
  <si>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</si>
  <si>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</si>
  <si>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</si>
  <si>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</si>
  <si>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</si>
  <si>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</si>
  <si>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</si>
  <si>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</si>
  <si>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</si>
  <si>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</si>
  <si>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</si>
  <si>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</si>
  <si>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</si>
  <si>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</si>
  <si>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</si>
  <si>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</si>
  <si>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</si>
  <si>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</si>
  <si>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</si>
  <si>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</si>
  <si>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</si>
  <si>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</si>
  <si>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</si>
  <si>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</si>
  <si>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</si>
  <si>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</si>
  <si>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</si>
  <si>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</si>
  <si>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</si>
  <si>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</si>
  <si>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</si>
  <si>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</si>
  <si>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</si>
  <si>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</si>
  <si>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</si>
  <si>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</si>
  <si>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</si>
  <si>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</si>
  <si>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</si>
  <si>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</si>
  <si>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</si>
  <si>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</si>
  <si>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</si>
  <si>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</si>
  <si>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</si>
  <si>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</si>
  <si>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</si>
  <si>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</si>
  <si>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</si>
  <si>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</si>
  <si>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</si>
  <si>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</si>
  <si>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</si>
  <si>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</si>
  <si>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</si>
  <si>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</si>
  <si>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</si>
  <si>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</si>
  <si>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</si>
  <si>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</si>
  <si>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</si>
  <si>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</si>
  <si>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</si>
  <si>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</si>
  <si>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</si>
  <si>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</si>
  <si>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</si>
  <si>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</si>
  <si>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</si>
  <si>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</si>
  <si>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</si>
  <si>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</si>
  <si>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</si>
  <si>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</si>
  <si>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</si>
  <si>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</si>
  <si>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</si>
  <si>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</si>
  <si>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</si>
  <si>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</si>
  <si>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</si>
  <si>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</si>
  <si>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</si>
  <si>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</si>
  <si>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</si>
  <si>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</si>
  <si>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</si>
  <si>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</si>
  <si>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</si>
  <si>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</si>
  <si>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</si>
  <si>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</si>
  <si>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</si>
  <si>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</si>
  <si>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</si>
  <si>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</si>
  <si>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</si>
  <si>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</si>
  <si>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</si>
  <si>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</si>
  <si>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</si>
  <si>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</si>
  <si>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</si>
  <si>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</si>
  <si>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</si>
  <si>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</si>
  <si>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</si>
  <si>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</si>
  <si>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</si>
  <si>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</si>
  <si>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</si>
  <si>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</si>
  <si>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</si>
  <si>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</si>
  <si>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</si>
  <si>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</si>
  <si>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</si>
  <si>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</si>
  <si>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</si>
  <si>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</si>
  <si>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</si>
  <si>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</si>
  <si>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</si>
  <si>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</si>
  <si>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</si>
  <si>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</si>
  <si>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</si>
  <si>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</si>
  <si>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</si>
  <si>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</si>
  <si>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</si>
  <si>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</si>
  <si>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</si>
  <si>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</si>
  <si>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</si>
  <si>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</si>
  <si>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</si>
  <si>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</si>
  <si>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</si>
  <si>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</si>
  <si>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</si>
  <si>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</si>
  <si>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</si>
  <si>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</si>
  <si>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</si>
  <si>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</si>
  <si>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</si>
  <si>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</si>
  <si>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</si>
  <si>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</si>
  <si>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</si>
  <si>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</si>
  <si>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</si>
  <si>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</si>
  <si>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</si>
  <si>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</si>
  <si>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</si>
  <si>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</si>
  <si>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</si>
  <si>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</si>
  <si>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</si>
  <si>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</si>
  <si>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</si>
  <si>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</si>
  <si>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</si>
  <si>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</si>
  <si>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</si>
  <si>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</si>
  <si>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</si>
  <si>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</si>
  <si>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</si>
  <si>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</si>
  <si>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</si>
  <si>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</si>
  <si>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</si>
  <si>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</si>
  <si>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</si>
  <si>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</si>
  <si>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</si>
  <si>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</si>
  <si>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</si>
  <si>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</si>
  <si>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</si>
  <si>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</si>
  <si>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</si>
  <si>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</si>
  <si>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</si>
  <si>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</si>
  <si>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</si>
  <si>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</si>
  <si>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</si>
  <si>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</si>
  <si>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</si>
  <si>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</si>
  <si>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</si>
  <si>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</si>
  <si>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</si>
  <si>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</si>
  <si>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</si>
  <si>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</si>
  <si>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</si>
  <si>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</si>
  <si>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</si>
  <si>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</si>
  <si>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</si>
  <si>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</si>
  <si>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</si>
  <si>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</si>
  <si>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</si>
  <si>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</si>
  <si>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</si>
  <si>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</si>
  <si>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</si>
  <si>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</si>
  <si>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</si>
  <si>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</si>
  <si>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</si>
  <si>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</si>
  <si>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</si>
  <si>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</si>
  <si>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</si>
  <si>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</si>
  <si>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</si>
  <si>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</si>
  <si>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</si>
  <si>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</si>
  <si>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</si>
  <si>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</si>
  <si>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</si>
  <si>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</si>
  <si>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</si>
  <si>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</si>
  <si>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</si>
  <si>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</si>
  <si>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</si>
  <si>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</si>
  <si>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</si>
  <si>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</si>
  <si>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</si>
  <si>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</si>
  <si>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</si>
  <si>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</si>
  <si>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</si>
  <si>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</si>
  <si>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</si>
  <si>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</si>
  <si>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</si>
  <si>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</si>
  <si>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</si>
  <si>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</si>
  <si>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</si>
  <si>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</si>
  <si>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</si>
  <si>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</si>
  <si>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</si>
  <si>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</si>
  <si>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</si>
  <si>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</si>
  <si>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</si>
  <si>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</si>
  <si>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</si>
  <si>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</si>
  <si>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</si>
  <si>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</si>
  <si>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</si>
  <si>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</si>
  <si>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</si>
  <si>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</si>
  <si>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</si>
  <si>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</si>
  <si>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</si>
  <si>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</si>
  <si>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</si>
  <si>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</si>
  <si>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</si>
  <si>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</si>
  <si>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</si>
  <si>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</si>
  <si>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</si>
  <si>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</si>
  <si>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</si>
  <si>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</si>
  <si>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</si>
  <si>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</si>
  <si>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</si>
  <si>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</si>
  <si>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</si>
  <si>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</si>
  <si>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</si>
  <si>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</si>
  <si>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</si>
  <si>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</si>
  <si>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</si>
  <si>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</si>
  <si>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</si>
  <si>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</si>
  <si>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</si>
  <si>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</si>
  <si>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</si>
  <si>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</si>
  <si>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</si>
  <si>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</si>
  <si>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</si>
  <si>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</si>
  <si>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</si>
  <si>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</si>
  <si>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</si>
  <si>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</si>
  <si>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</si>
  <si>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</si>
  <si>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</si>
  <si>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</si>
  <si>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</si>
  <si>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</si>
  <si>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</si>
  <si>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</si>
  <si>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</si>
  <si>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</si>
  <si>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</si>
  <si>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</si>
  <si>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</si>
  <si>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</si>
  <si>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</si>
  <si>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</si>
  <si>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</si>
  <si>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</si>
  <si>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</si>
  <si>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</si>
  <si>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</si>
  <si>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</si>
  <si>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</si>
  <si>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</si>
  <si>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</si>
  <si>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</si>
  <si>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</si>
  <si>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</si>
  <si>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</si>
  <si>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</si>
  <si>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</si>
  <si>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</si>
  <si>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</si>
  <si>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</si>
  <si>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</si>
  <si>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</si>
  <si>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</si>
  <si>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</si>
  <si>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</si>
  <si>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</si>
  <si>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</si>
  <si>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</si>
  <si>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</si>
  <si>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</si>
  <si>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</si>
  <si>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</si>
  <si>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</si>
  <si>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</si>
  <si>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</si>
  <si>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</si>
  <si>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</si>
  <si>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</si>
  <si>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</si>
  <si>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</si>
  <si>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</si>
  <si>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</si>
  <si>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</si>
  <si>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</si>
  <si>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</si>
  <si>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</si>
  <si>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</si>
  <si>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</si>
  <si>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</si>
  <si>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</si>
  <si>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</si>
  <si>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</si>
  <si>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</si>
  <si>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</si>
  <si>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</si>
  <si>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</si>
  <si>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</si>
  <si>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</si>
  <si>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</si>
  <si>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</si>
  <si>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</si>
  <si>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</si>
  <si>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</si>
  <si>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</si>
  <si>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</si>
  <si>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</si>
  <si>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</si>
  <si>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</si>
  <si>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</si>
  <si>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</si>
  <si>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</si>
  <si>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</si>
  <si>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</si>
  <si>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</si>
  <si>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</si>
  <si>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</si>
  <si>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</si>
  <si>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</si>
  <si>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</si>
  <si>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</si>
  <si>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</si>
  <si>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</si>
  <si>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</si>
  <si>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</si>
  <si>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</si>
  <si>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</si>
  <si>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</si>
  <si>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</si>
  <si>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</si>
  <si>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</si>
  <si>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</si>
  <si>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</si>
  <si>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</si>
  <si>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</si>
  <si>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</si>
  <si>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</si>
  <si>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</si>
  <si>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</si>
  <si>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</si>
  <si>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</si>
  <si>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</si>
  <si>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</si>
  <si>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</si>
  <si>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</si>
  <si>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</si>
  <si>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</si>
  <si>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</si>
  <si>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</si>
  <si>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</si>
  <si>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</si>
  <si>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</si>
  <si>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</si>
  <si>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</si>
  <si>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</si>
  <si>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</si>
  <si>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</si>
  <si>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</si>
  <si>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</si>
  <si>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</si>
  <si>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</si>
  <si>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</si>
  <si>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</si>
  <si>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</si>
  <si>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</si>
  <si>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</si>
  <si>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</si>
  <si>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</si>
  <si>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</si>
  <si>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</si>
  <si>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</si>
  <si>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</si>
  <si>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</si>
  <si>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</si>
  <si>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</si>
  <si>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</si>
  <si>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</si>
  <si>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</si>
  <si>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</si>
  <si>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</si>
  <si>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</si>
  <si>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</si>
  <si>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</si>
  <si>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</si>
  <si>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</si>
  <si>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</si>
  <si>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</si>
  <si>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</si>
  <si>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</si>
  <si>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</si>
  <si>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</si>
  <si>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</si>
  <si>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</si>
  <si>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</si>
  <si>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</si>
  <si>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</si>
  <si>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</si>
  <si>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</si>
  <si>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</si>
  <si>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</si>
  <si>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</si>
  <si>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</si>
  <si>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</si>
  <si>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</si>
  <si>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</si>
  <si>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</si>
  <si>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</si>
  <si>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</si>
  <si>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</si>
  <si>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</si>
  <si>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</si>
  <si>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</si>
  <si>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</si>
  <si>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</si>
  <si>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</si>
  <si>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</si>
  <si>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</si>
  <si>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</si>
  <si>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</si>
  <si>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</si>
  <si>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</si>
  <si>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</si>
  <si>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</si>
  <si>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</si>
  <si>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</si>
  <si>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</si>
  <si>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</si>
  <si>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</si>
  <si>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</si>
  <si>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</si>
  <si>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</si>
  <si>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</si>
  <si>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</si>
  <si>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</si>
  <si>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</si>
  <si>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</si>
  <si>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</si>
  <si>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</si>
  <si>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</si>
  <si>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</si>
  <si>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</si>
  <si>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</si>
  <si>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</si>
  <si>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</si>
  <si>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</si>
  <si>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</si>
  <si>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</si>
  <si>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</si>
  <si>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</si>
  <si>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</si>
  <si>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</si>
  <si>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</si>
  <si>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</si>
  <si>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</si>
  <si>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</si>
  <si>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</si>
  <si>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</si>
  <si>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</si>
  <si>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</si>
  <si>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</si>
  <si>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</si>
  <si>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</si>
  <si>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</si>
  <si>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</si>
  <si>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</si>
  <si>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</si>
  <si>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</si>
  <si>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</si>
  <si>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</si>
  <si>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</si>
  <si>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</si>
  <si>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</si>
  <si>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</si>
  <si>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</si>
  <si>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</si>
  <si>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</si>
  <si>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</si>
  <si>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</si>
  <si>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</si>
  <si>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</si>
  <si>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</si>
  <si>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</si>
  <si>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</si>
  <si>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</si>
  <si>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</si>
  <si>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</si>
  <si>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</si>
  <si>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</si>
  <si>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</si>
  <si>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</si>
  <si>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</si>
  <si>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</si>
  <si>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</si>
  <si>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</si>
  <si>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</si>
  <si>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</si>
  <si>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</si>
  <si>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</si>
  <si>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</si>
  <si>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</si>
  <si>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</si>
  <si>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</si>
  <si>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</si>
  <si>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</si>
  <si>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</si>
  <si>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</si>
  <si>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</si>
  <si>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</si>
  <si>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</si>
  <si>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</si>
  <si>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</si>
  <si>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</si>
  <si>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</si>
  <si>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</si>
  <si>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</si>
  <si>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</si>
  <si>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</si>
  <si>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</si>
  <si>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</si>
  <si>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</si>
  <si>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</si>
  <si>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</si>
  <si>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</si>
  <si>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</si>
  <si>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</si>
  <si>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</si>
  <si>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</si>
  <si>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</si>
  <si>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</si>
  <si>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</si>
  <si>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</si>
  <si>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</si>
  <si>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</si>
  <si>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</si>
  <si>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</si>
  <si>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</si>
  <si>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</si>
  <si>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</si>
  <si>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</si>
  <si>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</si>
  <si>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</si>
  <si>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</si>
  <si>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</si>
  <si>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</si>
  <si>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</si>
  <si>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</si>
  <si>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</si>
  <si>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</si>
  <si>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</si>
  <si>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</si>
  <si>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</si>
  <si>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</si>
  <si>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</si>
  <si>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</si>
  <si>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</si>
  <si>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</si>
  <si>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</si>
  <si>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</si>
  <si>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</si>
  <si>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</si>
  <si>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</si>
  <si>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</si>
  <si>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</si>
  <si>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</si>
  <si>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</si>
  <si>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</si>
  <si>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</si>
  <si>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</si>
  <si>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</si>
  <si>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</si>
  <si>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</si>
  <si>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</si>
  <si>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</si>
  <si>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</si>
  <si>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</si>
  <si>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</si>
  <si>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</si>
  <si>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</si>
  <si>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</si>
  <si>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</si>
  <si>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</si>
  <si>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</si>
  <si>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</si>
  <si>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</si>
  <si>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</si>
  <si>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</si>
  <si>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</si>
  <si>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</si>
  <si>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</si>
  <si>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</si>
  <si>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</si>
  <si>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</si>
  <si>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</si>
  <si>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</si>
  <si>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</si>
  <si>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</si>
  <si>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</si>
  <si>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</si>
  <si>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</si>
  <si>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</si>
  <si>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</si>
  <si>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</si>
  <si>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</si>
  <si>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</si>
  <si>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</si>
  <si>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</si>
  <si>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</si>
  <si>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</si>
  <si>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</si>
  <si>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</si>
  <si>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</si>
  <si>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</si>
  <si>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</si>
  <si>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</si>
  <si>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</si>
  <si>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</si>
  <si>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</si>
  <si>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</si>
  <si>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</si>
  <si>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</si>
  <si>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</si>
  <si>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</si>
  <si>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</si>
  <si>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</si>
  <si>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</si>
  <si>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</si>
  <si>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</si>
  <si>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</si>
  <si>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</si>
  <si>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</si>
  <si>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</si>
  <si>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</si>
  <si>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</si>
  <si>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</si>
  <si>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</si>
  <si>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</si>
  <si>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</si>
  <si>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</si>
  <si>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</si>
  <si>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</si>
  <si>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</si>
  <si>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</si>
  <si>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</si>
  <si>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</si>
  <si>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</si>
  <si>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</si>
  <si>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</si>
  <si>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</si>
  <si>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</si>
  <si>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</si>
  <si>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</si>
  <si>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</si>
  <si>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</si>
  <si>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</si>
  <si>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</si>
  <si>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</si>
  <si>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</si>
  <si>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</si>
  <si>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</si>
  <si>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</si>
  <si>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</si>
  <si>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</si>
  <si>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</si>
  <si>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</si>
  <si>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</si>
  <si>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</si>
  <si>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</si>
  <si>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</si>
  <si>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</si>
  <si>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</si>
  <si>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</si>
  <si>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</si>
  <si>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</si>
  <si>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</si>
  <si>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</si>
  <si>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</si>
  <si>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</si>
  <si>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</si>
  <si>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</si>
  <si>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</si>
  <si>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</si>
  <si>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</si>
  <si>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</si>
  <si>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</si>
  <si>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</si>
  <si>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</si>
  <si>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</si>
  <si>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</si>
  <si>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</si>
  <si>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</si>
  <si>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</si>
  <si>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</si>
  <si>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</si>
  <si>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</si>
  <si>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</si>
  <si>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</si>
  <si>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</si>
  <si>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</si>
  <si>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</si>
  <si>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</si>
  <si>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</si>
  <si>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</si>
  <si>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</si>
  <si>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</si>
  <si>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</si>
  <si>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</si>
  <si>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</si>
  <si>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</si>
  <si>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</si>
  <si>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</si>
  <si>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</si>
  <si>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</si>
  <si>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</si>
  <si>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</si>
  <si>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</si>
  <si>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</si>
  <si>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</si>
  <si>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</si>
  <si>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</si>
  <si>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</si>
  <si>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</si>
  <si>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</si>
  <si>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</si>
  <si>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</si>
  <si>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</si>
  <si>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</si>
  <si>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</si>
  <si>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</si>
  <si>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</si>
  <si>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</si>
  <si>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</si>
  <si>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</si>
  <si>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</si>
  <si>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</si>
  <si>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</si>
  <si>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</si>
  <si>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</si>
  <si>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</si>
  <si>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</si>
  <si>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</si>
  <si>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</si>
  <si>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</si>
  <si>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</si>
  <si>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</si>
  <si>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</si>
  <si>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</si>
  <si>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</si>
  <si>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</si>
  <si>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</si>
  <si>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</si>
  <si>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</si>
  <si>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</si>
  <si>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</si>
  <si>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</si>
  <si>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</si>
  <si>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</si>
  <si>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</si>
  <si>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</si>
  <si>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</si>
  <si>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</si>
  <si>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</si>
  <si>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</si>
  <si>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</si>
  <si>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</si>
  <si>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</si>
  <si>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</si>
  <si>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</si>
  <si>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</si>
  <si>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</si>
  <si>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</si>
  <si>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</si>
  <si>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</si>
  <si>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</si>
  <si>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</si>
  <si>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</si>
  <si>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</si>
  <si>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</si>
  <si>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</si>
  <si>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</si>
  <si>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</si>
  <si>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</si>
  <si>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</si>
  <si>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</si>
  <si>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</si>
  <si>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</si>
  <si>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</si>
  <si>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</si>
  <si>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</si>
  <si>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</si>
  <si>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</si>
  <si>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</si>
  <si>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</si>
  <si>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</si>
  <si>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</si>
  <si>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</si>
  <si>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</si>
  <si>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</si>
  <si>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</si>
  <si>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</si>
  <si>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</si>
  <si>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</si>
  <si>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</si>
  <si>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</si>
  <si>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</si>
  <si>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</si>
  <si>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</si>
  <si>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</si>
  <si>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</si>
  <si>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</si>
  <si>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</si>
  <si>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</si>
  <si>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</si>
  <si>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</si>
  <si>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</si>
  <si>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</si>
  <si>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</si>
  <si>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</si>
  <si>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</si>
  <si>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</si>
  <si>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</si>
  <si>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</si>
  <si>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</si>
  <si>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</si>
  <si>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</si>
  <si>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</si>
  <si>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</si>
  <si>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</si>
  <si>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</si>
  <si>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</si>
  <si>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</si>
  <si>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</si>
  <si>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</si>
  <si>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</si>
  <si>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</si>
  <si>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</si>
  <si>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</si>
  <si>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</si>
  <si>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</si>
  <si>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</si>
  <si>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</si>
  <si>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</si>
  <si>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</si>
  <si>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</si>
  <si>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</si>
  <si>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</si>
  <si>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</si>
  <si>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</si>
  <si>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</si>
  <si>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</si>
  <si>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</si>
  <si>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</si>
  <si>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</si>
  <si>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</si>
  <si>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</si>
  <si>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</si>
  <si>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</si>
  <si>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</si>
  <si>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</si>
  <si>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</si>
  <si>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</si>
  <si>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</si>
  <si>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</si>
  <si>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</si>
  <si>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</si>
  <si>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</si>
  <si>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</si>
  <si>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</si>
  <si>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</si>
  <si>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</si>
  <si>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</si>
  <si>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</si>
  <si>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</si>
  <si>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</si>
  <si>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</si>
  <si>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</si>
  <si>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</si>
  <si>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</si>
  <si>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</si>
  <si>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</si>
  <si>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</si>
  <si>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</si>
  <si>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</si>
  <si>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</si>
  <si>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</si>
  <si>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</si>
  <si>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</si>
  <si>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</si>
  <si>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</si>
  <si>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</si>
  <si>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</si>
  <si>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</si>
  <si>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</si>
  <si>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</si>
  <si>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</si>
  <si>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</si>
  <si>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</si>
  <si>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</si>
  <si>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</si>
  <si>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</si>
  <si>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</si>
  <si>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</si>
  <si>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</si>
  <si>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</si>
  <si>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</si>
  <si>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</si>
  <si>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</si>
  <si>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</si>
  <si>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</si>
  <si>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</si>
  <si>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</si>
  <si>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</si>
  <si>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</si>
  <si>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</si>
  <si>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</si>
  <si>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</si>
  <si>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</si>
  <si>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</si>
  <si>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</si>
  <si>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</si>
  <si>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</si>
  <si>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</si>
  <si>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</si>
  <si>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</si>
  <si>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</si>
  <si>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</si>
  <si>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</si>
  <si>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</si>
  <si>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</si>
  <si>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</si>
  <si>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</si>
  <si>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</si>
  <si>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</si>
  <si>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</si>
  <si>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</si>
  <si>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</si>
  <si>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</si>
  <si>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</si>
  <si>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</si>
  <si>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</si>
  <si>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</si>
  <si>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</si>
  <si>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</si>
  <si>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</si>
  <si>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</si>
  <si>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</si>
  <si>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</si>
  <si>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</si>
  <si>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</si>
  <si>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</si>
  <si>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</si>
  <si>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</si>
  <si>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</si>
  <si>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</si>
  <si>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</si>
  <si>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</si>
  <si>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</si>
  <si>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</si>
  <si>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</si>
  <si>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</si>
  <si>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</si>
  <si>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</si>
  <si>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</si>
  <si>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</si>
  <si>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</si>
  <si>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</si>
  <si>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</si>
  <si>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</si>
  <si>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</si>
  <si>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</si>
  <si>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</si>
  <si>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</si>
  <si>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</si>
  <si>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</si>
  <si>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</si>
  <si>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</si>
  <si>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</si>
  <si>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</si>
  <si>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</si>
  <si>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</si>
  <si>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</si>
  <si>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</si>
  <si>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</si>
  <si>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</si>
  <si>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</si>
  <si>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</si>
  <si>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</si>
  <si>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</si>
  <si>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</si>
  <si>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</si>
  <si>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</si>
  <si>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</si>
  <si>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</si>
  <si>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</si>
  <si>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</si>
  <si>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</si>
  <si>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</si>
  <si>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</si>
  <si>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</si>
  <si>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</si>
  <si>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</si>
  <si>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</si>
  <si>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</si>
  <si>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</si>
  <si>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</si>
  <si>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</si>
  <si>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</si>
  <si>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</si>
  <si>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</si>
  <si>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</si>
  <si>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</si>
  <si>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</si>
  <si>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</si>
  <si>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</si>
  <si>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</si>
  <si>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</si>
  <si>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</si>
  <si>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</si>
  <si>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</si>
  <si>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</si>
  <si>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</si>
  <si>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</si>
  <si>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</si>
  <si>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</si>
  <si>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</si>
  <si>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</si>
  <si>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</si>
  <si>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</si>
  <si>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</si>
  <si>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</si>
  <si>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</si>
  <si>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</si>
  <si>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</si>
  <si>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</si>
  <si>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</si>
  <si>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</si>
  <si>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</si>
  <si>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</si>
  <si>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</si>
  <si>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</si>
  <si>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</si>
  <si>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</si>
  <si>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</si>
  <si>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</si>
  <si>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</si>
  <si>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</si>
  <si>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</si>
  <si>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</si>
  <si>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</si>
  <si>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</si>
  <si>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</si>
  <si>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</si>
  <si>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</si>
  <si>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</si>
  <si>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</si>
  <si>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</si>
  <si>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</si>
  <si>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</si>
  <si>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</si>
  <si>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</si>
  <si>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</si>
  <si>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</si>
  <si>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</si>
  <si>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</si>
  <si>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</si>
  <si>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</si>
  <si>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</si>
  <si>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</si>
  <si>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</si>
  <si>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</si>
  <si>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</si>
  <si>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</si>
  <si>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</si>
  <si>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</si>
  <si>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</si>
  <si>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</si>
  <si>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</si>
  <si>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</si>
  <si>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</si>
  <si>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</si>
  <si>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</si>
  <si>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</si>
  <si>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</si>
  <si>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</si>
  <si>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</si>
  <si>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</si>
  <si>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</si>
  <si>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</si>
  <si>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</si>
  <si>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</si>
  <si>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</si>
  <si>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</si>
  <si>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</si>
  <si>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</si>
  <si>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</si>
  <si>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</si>
  <si>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</si>
  <si>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</si>
  <si>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</si>
  <si>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</si>
  <si>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</si>
  <si>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</si>
  <si>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</si>
  <si>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</si>
  <si>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</si>
  <si>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</si>
  <si>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</si>
  <si>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</si>
  <si>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</si>
  <si>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</si>
  <si>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</si>
  <si>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</si>
  <si>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</si>
  <si>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</si>
  <si>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</si>
  <si>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</si>
  <si>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</si>
  <si>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</si>
  <si>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</si>
  <si>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</si>
  <si>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</si>
  <si>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</si>
  <si>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</si>
  <si>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</si>
  <si>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</si>
  <si>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</si>
  <si>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</si>
  <si>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</si>
  <si>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</si>
  <si>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</si>
  <si>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</si>
  <si>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</si>
  <si>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</si>
  <si>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</si>
  <si>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</si>
  <si>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</si>
  <si>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</si>
  <si>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</si>
  <si>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</si>
  <si>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</si>
  <si>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</si>
  <si>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</si>
  <si>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</si>
  <si>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</si>
  <si>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</si>
  <si>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</si>
  <si>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</si>
  <si>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</si>
  <si>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</si>
  <si>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</si>
  <si>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</si>
  <si>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</si>
  <si>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</si>
  <si>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</si>
  <si>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</si>
  <si>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</si>
  <si>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</si>
  <si>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</si>
  <si>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</si>
  <si>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</si>
  <si>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</si>
  <si>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</si>
  <si>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</si>
  <si>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</si>
  <si>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</si>
  <si>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</si>
  <si>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</si>
  <si>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</si>
  <si>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</si>
  <si>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</si>
  <si>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</si>
  <si>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</si>
  <si>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</si>
  <si>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</si>
  <si>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</si>
  <si>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</si>
  <si>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</si>
  <si>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</si>
  <si>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</si>
  <si>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</si>
  <si>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</si>
  <si>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</si>
  <si>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</si>
  <si>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</si>
  <si>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</si>
  <si>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</si>
  <si>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</si>
  <si>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</si>
  <si>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</si>
  <si>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</si>
  <si>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</si>
  <si>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</si>
  <si>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</si>
  <si>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</si>
  <si>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</si>
  <si>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</si>
  <si>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</si>
  <si>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</si>
  <si>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</si>
  <si>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</si>
  <si>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</si>
  <si>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</si>
  <si>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</si>
  <si>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</si>
  <si>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</si>
  <si>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</si>
  <si>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</si>
  <si>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</si>
  <si>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</si>
  <si>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</si>
  <si>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</si>
  <si>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</si>
  <si>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</si>
  <si>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</si>
  <si>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</si>
  <si>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</si>
  <si>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</si>
  <si>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</si>
  <si>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</si>
  <si>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</si>
  <si>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</si>
  <si>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</si>
  <si>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</si>
  <si>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</si>
  <si>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</si>
  <si>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</si>
  <si>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</si>
  <si>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</si>
  <si>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</si>
  <si>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</si>
  <si>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</si>
  <si>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</si>
  <si>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</si>
  <si>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</si>
  <si>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</si>
  <si>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</si>
  <si>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</si>
  <si>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</si>
  <si>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</si>
  <si>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</si>
  <si>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</si>
  <si>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</si>
  <si>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</si>
  <si>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</si>
  <si>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</si>
  <si>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</si>
  <si>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</si>
  <si>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</si>
  <si>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</si>
  <si>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</si>
  <si>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</si>
  <si>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</si>
  <si>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</si>
  <si>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</si>
  <si>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</si>
  <si>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</si>
  <si>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</si>
  <si>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</si>
  <si>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</si>
  <si>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</si>
  <si>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</si>
  <si>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</si>
  <si>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</si>
  <si>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</si>
  <si>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</si>
  <si>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</si>
  <si>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</si>
  <si>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</si>
  <si>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</si>
  <si>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</si>
  <si>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</si>
  <si>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</si>
  <si>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</si>
  <si>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</si>
  <si>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</si>
  <si>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</si>
  <si>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</si>
  <si>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</si>
  <si>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</si>
  <si>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</si>
  <si>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</si>
  <si>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</si>
  <si>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</si>
  <si>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</si>
  <si>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</si>
  <si>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</si>
  <si>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</si>
  <si>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</si>
  <si>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</si>
  <si>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</si>
  <si>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</si>
  <si>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</si>
  <si>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</si>
  <si>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</si>
  <si>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</si>
  <si>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</si>
  <si>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</si>
  <si>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</si>
  <si>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</si>
  <si>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</si>
  <si>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</si>
  <si>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</si>
  <si>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</si>
  <si>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</si>
  <si>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</si>
  <si>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</si>
  <si>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</si>
  <si>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</si>
  <si>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</si>
  <si>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</si>
  <si>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</si>
  <si>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</si>
  <si>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</si>
  <si>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</si>
  <si>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</si>
  <si>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</si>
  <si>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</si>
  <si>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</si>
  <si>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</si>
  <si>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</si>
  <si>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</si>
  <si>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</si>
  <si>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</si>
  <si>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</si>
  <si>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</si>
  <si>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</si>
  <si>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</si>
  <si>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</si>
  <si>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</si>
  <si>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</si>
  <si>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</si>
  <si>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</si>
  <si>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</si>
  <si>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</si>
  <si>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</si>
  <si>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</si>
  <si>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</si>
  <si>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</si>
  <si>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</si>
  <si>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</si>
  <si>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</si>
  <si>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</si>
  <si>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</si>
  <si>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</si>
  <si>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</si>
  <si>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</si>
  <si>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</si>
  <si>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</si>
  <si>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</si>
  <si>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</si>
  <si>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</si>
  <si>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</si>
  <si>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</si>
  <si>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</si>
  <si>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</si>
  <si>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</si>
  <si>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</si>
  <si>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</si>
  <si>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</si>
  <si>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</si>
  <si>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</si>
  <si>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</si>
  <si>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</si>
  <si>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</si>
  <si>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</si>
  <si>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</si>
  <si>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</si>
  <si>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</si>
  <si>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</si>
  <si>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</si>
  <si>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</si>
  <si>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</si>
  <si>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</si>
  <si>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</si>
  <si>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</si>
  <si>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</si>
  <si>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</si>
  <si>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</si>
  <si>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</si>
  <si>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</si>
  <si>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</si>
  <si>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</si>
  <si>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</si>
  <si>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</si>
  <si>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</si>
  <si>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</si>
  <si>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</si>
  <si>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</si>
  <si>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</si>
  <si>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</si>
  <si>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</si>
  <si>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</si>
  <si>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</si>
  <si>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</si>
  <si>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</si>
  <si>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</si>
  <si>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</si>
  <si>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</si>
  <si>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</si>
  <si>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</si>
  <si>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</si>
  <si>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</si>
  <si>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</si>
  <si>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</si>
  <si>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</si>
  <si>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</si>
  <si>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</si>
  <si>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</si>
  <si>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</si>
  <si>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</si>
  <si>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</si>
  <si>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</si>
  <si>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</si>
  <si>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</si>
  <si>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</si>
  <si>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</si>
  <si>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</si>
  <si>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</si>
  <si>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</si>
  <si>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</si>
  <si>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</si>
  <si>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</si>
  <si>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</si>
  <si>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</si>
  <si>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</si>
  <si>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</si>
  <si>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</si>
  <si>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</si>
  <si>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</si>
  <si>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</si>
  <si>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</si>
  <si>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</si>
  <si>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</si>
  <si>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</si>
  <si>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</si>
  <si>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</si>
  <si>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</si>
  <si>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</si>
  <si>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</si>
  <si>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</si>
  <si>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</si>
  <si>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</si>
  <si>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</si>
  <si>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</si>
  <si>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</si>
  <si>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</si>
  <si>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</si>
  <si>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</si>
  <si>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</si>
  <si>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</si>
  <si>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</si>
  <si>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</si>
  <si>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</si>
  <si>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</si>
  <si>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</si>
  <si>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</si>
  <si>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</si>
  <si>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</si>
  <si>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</si>
  <si>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</si>
  <si>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</si>
  <si>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</si>
  <si>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</si>
  <si>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</si>
  <si>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</si>
  <si>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</si>
  <si>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</si>
  <si>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</si>
  <si>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</si>
  <si>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</si>
  <si>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</si>
  <si>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</si>
  <si>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</si>
  <si>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</si>
  <si>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</si>
  <si>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</si>
  <si>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</si>
  <si>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</si>
  <si>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</si>
  <si>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</si>
  <si>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</si>
  <si>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</si>
  <si>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</si>
  <si>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</si>
  <si>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</si>
  <si>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</si>
  <si>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</si>
  <si>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</si>
  <si>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</si>
  <si>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</si>
  <si>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</si>
  <si>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</si>
  <si>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</si>
  <si>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</si>
  <si>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</si>
  <si>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</si>
  <si>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</si>
  <si>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</si>
  <si>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</si>
  <si>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</si>
  <si>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</si>
  <si>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</si>
  <si>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</si>
  <si>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</si>
  <si>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</si>
  <si>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</si>
  <si>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</si>
  <si>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</si>
  <si>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</si>
  <si>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</si>
  <si>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</si>
  <si>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</si>
  <si>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</si>
  <si>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</si>
  <si>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</si>
  <si>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</si>
  <si>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</si>
  <si>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</si>
  <si>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</si>
  <si>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</si>
  <si>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</si>
  <si>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</si>
  <si>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</si>
  <si>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</si>
  <si>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</si>
  <si>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</si>
  <si>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</si>
  <si>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</si>
  <si>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</si>
  <si>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</si>
  <si>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</si>
  <si>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</si>
  <si>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</si>
  <si>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</si>
  <si>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</si>
  <si>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</si>
  <si>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</si>
  <si>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</si>
  <si>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</si>
  <si>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</si>
  <si>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</si>
  <si>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</si>
  <si>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</si>
  <si>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</si>
  <si>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</si>
  <si>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</si>
  <si>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</si>
  <si>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</si>
  <si>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</si>
  <si>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</si>
  <si>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</si>
  <si>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</si>
  <si>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</si>
  <si>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</si>
  <si>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</si>
  <si>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</si>
  <si>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</si>
  <si>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</si>
  <si>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</si>
  <si>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</si>
  <si>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</si>
  <si>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</si>
  <si>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</si>
  <si>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</si>
  <si>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</si>
  <si>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</si>
  <si>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</si>
  <si>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</si>
  <si>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</si>
  <si>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</si>
  <si>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</si>
  <si>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</si>
  <si>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</si>
  <si>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</si>
  <si>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</si>
  <si>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</si>
  <si>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</si>
  <si>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</si>
  <si>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</si>
  <si>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</si>
  <si>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</si>
  <si>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</si>
  <si>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</si>
  <si>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</si>
  <si>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</si>
  <si>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</si>
  <si>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</si>
  <si>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</si>
  <si>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</si>
  <si>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</si>
  <si>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</si>
  <si>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</si>
  <si>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</si>
  <si>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</si>
  <si>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</si>
  <si>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</si>
  <si>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</si>
  <si>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</si>
  <si>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</si>
  <si>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</si>
  <si>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</si>
  <si>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</si>
  <si>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</si>
  <si>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</si>
  <si>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</si>
  <si>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</si>
  <si>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</si>
  <si>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</si>
  <si>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</si>
  <si>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</si>
  <si>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</si>
  <si>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</si>
  <si>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</si>
  <si>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</si>
  <si>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</si>
  <si>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</si>
  <si>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</si>
  <si>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</si>
  <si>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</si>
  <si>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</si>
  <si>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</si>
  <si>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</si>
  <si>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</si>
  <si>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</si>
  <si>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</si>
  <si>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</si>
  <si>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</si>
  <si>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</si>
  <si>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</si>
  <si>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</si>
  <si>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</si>
  <si>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</si>
  <si>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</si>
  <si>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</si>
  <si>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</si>
  <si>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</si>
  <si>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</si>
  <si>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</si>
  <si>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</si>
  <si>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</si>
  <si>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</si>
  <si>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</si>
  <si>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</si>
  <si>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</si>
  <si>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</si>
  <si>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</si>
  <si>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</si>
  <si>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</si>
  <si>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</si>
  <si>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</si>
  <si>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</si>
  <si>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</si>
  <si>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</si>
  <si>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</si>
  <si>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</si>
  <si>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</si>
  <si>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</si>
  <si>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</si>
  <si>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</si>
  <si>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</si>
  <si>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</si>
  <si>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</si>
  <si>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</si>
  <si>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</si>
  <si>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</si>
  <si>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</si>
  <si>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</si>
  <si>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</si>
  <si>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</si>
  <si>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</si>
  <si>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</si>
  <si>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</si>
  <si>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</si>
  <si>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</si>
  <si>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</si>
  <si>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</si>
  <si>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</si>
  <si>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</si>
  <si>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</si>
  <si>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</si>
  <si>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</si>
  <si>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</si>
  <si>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</si>
  <si>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</si>
  <si>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</si>
  <si>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</si>
  <si>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</si>
  <si>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</si>
  <si>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</si>
  <si>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</si>
  <si>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</si>
  <si>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</si>
  <si>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</si>
  <si>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</si>
  <si>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</si>
  <si>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</si>
  <si>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</si>
  <si>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</si>
  <si>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</si>
  <si>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</si>
  <si>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</si>
  <si>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</si>
  <si>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</si>
  <si>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</si>
  <si>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</si>
  <si>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</si>
  <si>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</si>
  <si>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</si>
  <si>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</si>
  <si>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</si>
  <si>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</si>
  <si>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</si>
  <si>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</si>
  <si>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</si>
  <si>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</si>
  <si>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</si>
  <si>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</si>
  <si>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</si>
  <si>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</si>
  <si>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</si>
  <si>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</si>
  <si>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</si>
  <si>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</si>
  <si>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</si>
  <si>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</si>
  <si>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</si>
  <si>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</si>
  <si>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</si>
  <si>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</si>
  <si>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</si>
  <si>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</si>
  <si>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</si>
  <si>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</si>
  <si>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</si>
  <si>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</si>
  <si>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</si>
  <si>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</si>
  <si>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</si>
  <si>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</si>
  <si>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</si>
  <si>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</si>
  <si>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</si>
  <si>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</si>
  <si>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</si>
  <si>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</si>
  <si>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</si>
  <si>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</si>
  <si>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</si>
  <si>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</si>
  <si>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</si>
  <si>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</si>
  <si>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</si>
  <si>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</si>
  <si>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</si>
  <si>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</si>
  <si>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</si>
  <si>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</si>
  <si>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</si>
  <si>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</si>
  <si>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</si>
  <si>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</si>
  <si>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</si>
  <si>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</si>
  <si>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</si>
  <si>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</si>
  <si>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</si>
  <si>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</si>
  <si>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</si>
  <si>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</si>
  <si>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</si>
  <si>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</si>
  <si>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</si>
  <si>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</si>
  <si>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</si>
  <si>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</si>
  <si>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</si>
  <si>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</si>
  <si>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</si>
  <si>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</si>
  <si>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</si>
  <si>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</si>
  <si>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</si>
  <si>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</si>
  <si>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</si>
  <si>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</si>
  <si>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</si>
  <si>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</si>
  <si>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</si>
  <si>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</si>
  <si>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</si>
  <si>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</si>
  <si>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</si>
  <si>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</si>
  <si>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</si>
  <si>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</si>
  <si>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</si>
  <si>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</si>
  <si>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</si>
  <si>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</si>
  <si>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</si>
  <si>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</si>
  <si>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</si>
  <si>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</si>
  <si>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</si>
  <si>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</si>
  <si>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</si>
  <si>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</si>
  <si>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</si>
  <si>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</si>
  <si>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</si>
  <si>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</si>
  <si>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</si>
  <si>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</si>
  <si>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</si>
  <si>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</si>
  <si>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</si>
  <si>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</si>
  <si>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</si>
  <si>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</si>
  <si>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</si>
  <si>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</si>
  <si>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</si>
  <si>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</si>
  <si>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</si>
  <si>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</si>
  <si>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</si>
  <si>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</si>
  <si>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</si>
  <si>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</si>
  <si>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</si>
  <si>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</si>
  <si>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</si>
  <si>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</si>
  <si>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</si>
  <si>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</si>
  <si>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</si>
  <si>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</si>
  <si>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</si>
  <si>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</si>
  <si>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</si>
  <si>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</si>
  <si>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</si>
  <si>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</si>
  <si>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</si>
  <si>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</si>
  <si>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</si>
  <si>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</si>
  <si>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</si>
  <si>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</si>
  <si>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</si>
  <si>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</si>
  <si>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</si>
  <si>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</si>
  <si>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</si>
  <si>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</si>
  <si>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</si>
  <si>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</si>
  <si>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</si>
  <si>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</si>
  <si>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</si>
  <si>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</si>
  <si>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</si>
  <si>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</si>
  <si>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</si>
  <si>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</si>
  <si>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</si>
  <si>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</si>
  <si>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</si>
  <si>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</si>
  <si>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</si>
  <si>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</si>
  <si>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</si>
  <si>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</si>
  <si>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</si>
  <si>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</si>
  <si>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</si>
  <si>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</si>
  <si>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</si>
  <si>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</si>
  <si>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</si>
  <si>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</si>
  <si>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</si>
  <si>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</si>
  <si>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</si>
  <si>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</si>
  <si>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</si>
  <si>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</si>
  <si>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</si>
  <si>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</si>
  <si>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</si>
  <si>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</si>
  <si>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</si>
  <si>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</si>
  <si>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</si>
  <si>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</si>
  <si>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</si>
  <si>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</si>
  <si>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</si>
  <si>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</si>
  <si>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</si>
  <si>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</si>
  <si>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</si>
  <si>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</si>
  <si>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</si>
  <si>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</si>
  <si>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</si>
  <si>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</si>
  <si>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</si>
  <si>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</si>
  <si>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</si>
  <si>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</si>
  <si>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</si>
  <si>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</si>
  <si>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</si>
  <si>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</si>
  <si>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</si>
  <si>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</si>
  <si>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</si>
  <si>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</si>
  <si>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</si>
  <si>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</si>
  <si>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</si>
  <si>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</si>
  <si>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</si>
  <si>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</si>
  <si>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</si>
  <si>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</si>
  <si>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</si>
  <si>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</si>
  <si>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</si>
  <si>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</si>
  <si>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</si>
  <si>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</si>
  <si>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</si>
  <si>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</si>
  <si>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</si>
  <si>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</si>
  <si>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</si>
  <si>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</si>
  <si>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</si>
  <si>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</si>
  <si>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</si>
  <si>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</si>
  <si>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</si>
  <si>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</si>
  <si>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</si>
  <si>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</si>
  <si>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</si>
  <si>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</si>
  <si>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</si>
  <si>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</si>
  <si>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</si>
  <si>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</si>
  <si>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</si>
  <si>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</si>
  <si>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</si>
  <si>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</si>
  <si>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</si>
  <si>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</si>
  <si>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</si>
  <si>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</si>
  <si>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</si>
  <si>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</si>
  <si>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</si>
  <si>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</si>
  <si>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</si>
  <si>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</si>
  <si>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</si>
  <si>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</si>
  <si>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</si>
  <si>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</si>
  <si>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</si>
  <si>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</si>
  <si>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</si>
  <si>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</si>
  <si>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</si>
  <si>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</si>
  <si>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</si>
  <si>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</si>
  <si>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</si>
  <si>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</si>
  <si>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</si>
  <si>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</si>
  <si>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</si>
  <si>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</si>
  <si>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</si>
  <si>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</si>
  <si>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</si>
  <si>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</si>
  <si>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</si>
  <si>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</si>
  <si>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</si>
  <si>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</si>
  <si>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</si>
  <si>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</si>
  <si>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</si>
  <si>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</si>
  <si>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</si>
  <si>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</si>
  <si>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</si>
  <si>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</si>
  <si>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</si>
  <si>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</si>
  <si>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</si>
  <si>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</si>
  <si>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</si>
  <si>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</si>
  <si>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</si>
  <si>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</si>
  <si>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</si>
  <si>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</si>
  <si>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</si>
  <si>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</si>
  <si>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</si>
  <si>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</si>
  <si>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</si>
  <si>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</si>
  <si>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</si>
  <si>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</si>
  <si>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</si>
  <si>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</si>
  <si>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</si>
  <si>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</si>
  <si>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</si>
  <si>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</si>
  <si>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</si>
  <si>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</si>
  <si>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</si>
  <si>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</si>
  <si>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</si>
  <si>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</si>
  <si>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</si>
  <si>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</si>
  <si>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</si>
  <si>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</si>
  <si>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</si>
  <si>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</si>
  <si>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</si>
  <si>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</si>
  <si>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</si>
  <si>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</si>
  <si>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</si>
  <si>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</si>
  <si>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</si>
  <si>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</si>
  <si>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</si>
  <si>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</si>
  <si>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</si>
  <si>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</si>
  <si>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</si>
  <si>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</si>
  <si>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</si>
  <si>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</si>
  <si>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</si>
  <si>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</si>
  <si>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</si>
  <si>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</si>
  <si>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</si>
  <si>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</si>
  <si>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</si>
  <si>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</si>
  <si>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</si>
  <si>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</si>
  <si>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</si>
  <si>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</si>
  <si>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</si>
  <si>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</si>
  <si>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</si>
  <si>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</si>
  <si>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</si>
  <si>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</si>
  <si>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</si>
  <si>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</si>
  <si>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</si>
  <si>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</si>
  <si>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</si>
  <si>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</si>
  <si>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</si>
  <si>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</si>
  <si>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</si>
  <si>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</si>
  <si>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</si>
  <si>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</si>
  <si>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</si>
  <si>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</si>
  <si>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</si>
  <si>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</si>
  <si>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</si>
  <si>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</si>
  <si>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</si>
  <si>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</si>
  <si>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</si>
  <si>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</si>
  <si>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</si>
  <si>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</si>
  <si>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</si>
  <si>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</si>
  <si>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</si>
  <si>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</si>
  <si>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</si>
  <si>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</si>
  <si>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</si>
  <si>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</si>
  <si>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</si>
  <si>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</si>
  <si>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</si>
  <si>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</si>
  <si>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</si>
  <si>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</si>
  <si>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</si>
  <si>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</si>
  <si>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</si>
  <si>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</si>
  <si>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</si>
  <si>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</si>
  <si>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</si>
  <si>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</si>
  <si>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</si>
  <si>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</si>
  <si>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</si>
  <si>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</si>
  <si>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</si>
  <si>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</si>
  <si>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</si>
  <si>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</si>
  <si>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</si>
  <si>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</si>
  <si>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</si>
  <si>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</si>
  <si>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</si>
  <si>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</si>
  <si>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</si>
  <si>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</si>
  <si>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</si>
  <si>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</si>
  <si>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</si>
  <si>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</si>
  <si>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</si>
  <si>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</si>
  <si>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</si>
  <si>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</si>
  <si>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</si>
  <si>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</si>
  <si>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</si>
  <si>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</si>
  <si>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</si>
  <si>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</si>
  <si>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</si>
  <si>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</si>
  <si>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</si>
  <si>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</si>
  <si>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</si>
  <si>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</si>
  <si>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</si>
  <si>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</si>
  <si>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</si>
  <si>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</si>
  <si>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</si>
  <si>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</si>
  <si>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</si>
  <si>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</si>
  <si>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</si>
  <si>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</si>
  <si>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</si>
  <si>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</si>
  <si>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</si>
  <si>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</si>
  <si>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</si>
  <si>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</si>
  <si>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</si>
  <si>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</si>
  <si>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</si>
  <si>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</si>
  <si>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</si>
  <si>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</si>
  <si>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</si>
  <si>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</si>
  <si>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</si>
  <si>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</si>
  <si>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</si>
  <si>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</si>
  <si>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</si>
  <si>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</si>
  <si>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</si>
  <si>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</si>
  <si>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</si>
  <si>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</si>
  <si>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</si>
  <si>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</si>
  <si>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</si>
  <si>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</si>
  <si>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</si>
  <si>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</si>
  <si>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</si>
  <si>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</si>
  <si>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</si>
  <si>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</si>
  <si>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</si>
  <si>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</si>
  <si>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</si>
  <si>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</si>
  <si>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</si>
  <si>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</si>
  <si>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</si>
  <si>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</si>
  <si>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</si>
  <si>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</si>
  <si>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</si>
  <si>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</si>
  <si>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</si>
  <si>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</si>
  <si>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</si>
  <si>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</si>
  <si>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</si>
  <si>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</si>
  <si>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</si>
  <si>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</si>
  <si>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</si>
  <si>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</si>
  <si>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</si>
  <si>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</si>
  <si>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</si>
  <si>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</si>
  <si>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</si>
  <si>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</si>
  <si>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</si>
  <si>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</si>
  <si>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</si>
  <si>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</si>
  <si>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</si>
  <si>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</si>
  <si>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</si>
  <si>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</si>
  <si>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</si>
  <si>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</si>
  <si>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</si>
  <si>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</si>
  <si>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</si>
  <si>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</si>
  <si>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</si>
  <si>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</si>
  <si>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</si>
  <si>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</si>
  <si>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</si>
  <si>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</si>
  <si>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</si>
  <si>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</si>
  <si>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</si>
  <si>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</si>
  <si>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</si>
  <si>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</si>
  <si>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</si>
  <si>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</si>
  <si>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</si>
  <si>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</si>
  <si>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</si>
  <si>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</si>
  <si>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</si>
  <si>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</si>
  <si>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</si>
  <si>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</si>
  <si>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</si>
  <si>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</si>
  <si>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</si>
  <si>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</si>
  <si>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</si>
  <si>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</si>
  <si>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</si>
  <si>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</si>
  <si>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</si>
  <si>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</si>
  <si>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</si>
  <si>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</si>
  <si>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</si>
  <si>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</si>
  <si>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</si>
  <si>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</si>
  <si>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</si>
  <si>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</si>
  <si>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</si>
  <si>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</si>
  <si>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</si>
  <si>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</si>
  <si>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</si>
  <si>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</si>
  <si>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</si>
  <si>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</si>
  <si>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</si>
  <si>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</si>
  <si>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</si>
  <si>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</si>
  <si>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</si>
  <si>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</si>
  <si>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</si>
  <si>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</si>
  <si>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</si>
  <si>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</si>
  <si>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</si>
  <si>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</si>
  <si>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</si>
  <si>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</si>
  <si>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</si>
  <si>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</si>
  <si>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</si>
  <si>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</si>
  <si>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</si>
  <si>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</si>
  <si>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</si>
  <si>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</si>
  <si>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</si>
  <si>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</si>
  <si>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</si>
  <si>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</si>
  <si>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</si>
  <si>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</si>
  <si>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</si>
  <si>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</si>
  <si>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</si>
  <si>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</si>
  <si>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</si>
  <si>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</si>
  <si>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</si>
  <si>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</si>
  <si>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</si>
  <si>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</si>
  <si>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</si>
  <si>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</si>
  <si>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</si>
  <si>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</si>
  <si>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</si>
  <si>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</si>
  <si>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</si>
  <si>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</si>
  <si>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</si>
  <si>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</si>
  <si>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</si>
  <si>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</si>
  <si>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</si>
  <si>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</si>
  <si>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</si>
  <si>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</si>
  <si>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</si>
  <si>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</si>
  <si>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</si>
  <si>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</si>
  <si>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</si>
  <si>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</si>
  <si>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</si>
  <si>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</si>
  <si>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</si>
  <si>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</si>
  <si>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</si>
  <si>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</si>
  <si>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</si>
  <si>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</si>
  <si>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</si>
  <si>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</si>
  <si>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</si>
  <si>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</si>
  <si>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</si>
  <si>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</si>
  <si>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</si>
  <si>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</si>
  <si>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</si>
  <si>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</si>
  <si>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</si>
  <si>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</si>
  <si>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</si>
  <si>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</si>
  <si>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</si>
  <si>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</si>
  <si>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</si>
  <si>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</si>
  <si>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</si>
  <si>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</si>
  <si>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</si>
  <si>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</si>
  <si>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</si>
  <si>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</si>
  <si>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</si>
  <si>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</si>
  <si>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</si>
  <si>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</si>
  <si>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</si>
  <si>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</si>
  <si>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</si>
  <si>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</si>
  <si>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</si>
  <si>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</si>
  <si>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</si>
  <si>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</si>
  <si>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</si>
  <si>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</si>
  <si>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</si>
  <si>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</si>
  <si>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</si>
  <si>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</si>
  <si>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</si>
  <si>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</si>
  <si>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</si>
  <si>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</si>
  <si>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</si>
  <si>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</si>
  <si>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</si>
  <si>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</si>
  <si>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</si>
  <si>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</si>
  <si>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</si>
  <si>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</si>
  <si>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</si>
  <si>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</si>
  <si>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</si>
  <si>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</si>
  <si>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</si>
  <si>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</si>
  <si>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</si>
  <si>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</si>
  <si>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</si>
  <si>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</si>
  <si>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</si>
  <si>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</si>
  <si>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</si>
  <si>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</si>
  <si>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</si>
  <si>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</si>
  <si>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</si>
  <si>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</si>
  <si>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</si>
  <si>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</si>
  <si>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</si>
  <si>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</si>
  <si>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</si>
  <si>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</si>
  <si>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</si>
  <si>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</si>
  <si>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</si>
  <si>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</si>
  <si>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</si>
  <si>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</si>
  <si>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</si>
  <si>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</si>
  <si>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</si>
  <si>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</si>
  <si>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</si>
  <si>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</si>
  <si>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</si>
  <si>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</si>
  <si>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</si>
  <si>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</si>
  <si>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</si>
  <si>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</si>
  <si>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</si>
  <si>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</si>
  <si>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</si>
  <si>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</si>
  <si>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</si>
  <si>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</si>
  <si>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</si>
  <si>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</si>
  <si>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</si>
  <si>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</si>
  <si>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</si>
  <si>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</si>
  <si>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</si>
  <si>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</si>
  <si>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</si>
  <si>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</si>
  <si>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</si>
  <si>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</si>
  <si>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</si>
  <si>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</si>
  <si>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</si>
  <si>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</si>
  <si>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</si>
  <si>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</si>
  <si>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</si>
  <si>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</si>
  <si>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</si>
  <si>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</si>
  <si>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</si>
  <si>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</si>
  <si>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</si>
  <si>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</si>
  <si>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</si>
  <si>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</si>
  <si>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</si>
  <si>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</si>
  <si>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</si>
  <si>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</si>
  <si>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</si>
  <si>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</si>
  <si>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</si>
  <si>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</si>
  <si>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</si>
  <si>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</si>
  <si>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</si>
  <si>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</si>
  <si>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</si>
  <si>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</si>
  <si>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</si>
  <si>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</si>
  <si>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</si>
  <si>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</si>
  <si>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</si>
  <si>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</si>
  <si>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</si>
  <si>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</si>
  <si>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</si>
  <si>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</si>
  <si>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</si>
  <si>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</si>
  <si>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</si>
  <si>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</si>
  <si>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</si>
  <si>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</si>
  <si>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</si>
  <si>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</si>
  <si>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</si>
  <si>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</si>
  <si>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</si>
  <si>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</si>
  <si>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</si>
  <si>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</si>
  <si>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</si>
  <si>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</si>
  <si>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</si>
  <si>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</si>
  <si>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</si>
  <si>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</si>
  <si>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</si>
  <si>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</si>
  <si>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</si>
  <si>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</si>
  <si>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</si>
  <si>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</si>
  <si>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</si>
  <si>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</si>
  <si>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</si>
  <si>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</si>
  <si>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</si>
  <si>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</si>
  <si>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</si>
  <si>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</si>
  <si>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</si>
  <si>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</si>
  <si>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</si>
  <si>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</si>
  <si>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</si>
  <si>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</si>
  <si>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</si>
  <si>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</si>
  <si>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</si>
  <si>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</si>
  <si>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</si>
  <si>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</si>
  <si>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</si>
  <si>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</si>
  <si>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</si>
  <si>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</si>
  <si>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</si>
  <si>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</si>
  <si>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</si>
  <si>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</si>
  <si>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</si>
  <si>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</si>
  <si>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</si>
  <si>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</si>
  <si>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</si>
  <si>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</si>
  <si>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</si>
  <si>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</si>
  <si>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</si>
  <si>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</si>
  <si>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</si>
  <si>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</si>
  <si>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</si>
  <si>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</si>
  <si>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</si>
  <si>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</si>
  <si>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</si>
  <si>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</si>
  <si>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</si>
  <si>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</si>
  <si>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</si>
  <si>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</si>
  <si>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</si>
  <si>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</si>
  <si>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</si>
  <si>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</si>
  <si>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</si>
  <si>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</si>
  <si>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</si>
  <si>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</si>
  <si>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</si>
  <si>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</si>
  <si>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</si>
  <si>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</si>
  <si>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</si>
  <si>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</si>
  <si>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</si>
  <si>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</si>
  <si>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</si>
  <si>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</si>
  <si>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</si>
  <si>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</si>
  <si>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</si>
  <si>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</si>
  <si>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</si>
  <si>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</si>
  <si>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</si>
  <si>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</si>
  <si>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</si>
  <si>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</si>
  <si>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</si>
  <si>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</si>
  <si>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</si>
  <si>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</si>
  <si>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</si>
  <si>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</si>
  <si>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</si>
  <si>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</si>
  <si>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</si>
  <si>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</si>
  <si>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</si>
  <si>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</si>
  <si>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</si>
  <si>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</si>
  <si>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</si>
  <si>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</si>
  <si>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</si>
  <si>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</si>
  <si>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</si>
  <si>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</si>
  <si>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</si>
  <si>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</si>
  <si>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</si>
  <si>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</si>
  <si>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</si>
  <si>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</si>
  <si>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</si>
  <si>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</si>
  <si>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</si>
  <si>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</si>
  <si>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</si>
  <si>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</si>
  <si>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</si>
  <si>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</si>
  <si>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</si>
  <si>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</si>
  <si>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</si>
  <si>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</si>
  <si>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</si>
  <si>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</si>
  <si>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</si>
  <si>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</si>
  <si>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</si>
  <si>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</si>
  <si>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</si>
  <si>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</si>
  <si>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</si>
  <si>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</si>
  <si>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</si>
  <si>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</si>
  <si>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</si>
  <si>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</si>
  <si>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</si>
  <si>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</si>
  <si>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</si>
  <si>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</si>
  <si>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</si>
  <si>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</si>
  <si>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</si>
  <si>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</si>
  <si>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</si>
  <si>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</si>
  <si>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</si>
  <si>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</si>
  <si>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</si>
  <si>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</si>
  <si>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</si>
  <si>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</si>
  <si>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</si>
  <si>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</si>
  <si>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</si>
  <si>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</si>
  <si>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</si>
  <si>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</si>
  <si>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</si>
  <si>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</si>
  <si>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</si>
  <si>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</si>
  <si>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</si>
  <si>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</si>
  <si>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</si>
  <si>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</si>
  <si>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</si>
  <si>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</si>
  <si>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</si>
  <si>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</si>
  <si>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</si>
  <si>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</si>
  <si>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</si>
  <si>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</si>
  <si>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</si>
  <si>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</si>
  <si>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</si>
  <si>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</si>
  <si>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</si>
  <si>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</si>
  <si>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</si>
  <si>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</si>
  <si>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</si>
  <si>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</si>
  <si>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</si>
  <si>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</si>
  <si>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</si>
  <si>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</si>
  <si>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</si>
  <si>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</si>
  <si>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</si>
  <si>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</si>
  <si>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</si>
  <si>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</si>
  <si>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</si>
  <si>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</si>
  <si>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</si>
  <si>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</si>
  <si>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</si>
  <si>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</si>
  <si>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</si>
  <si>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</si>
  <si>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</si>
  <si>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</si>
  <si>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</si>
  <si>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</si>
  <si>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</si>
  <si>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</si>
  <si>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</si>
  <si>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</si>
  <si>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</si>
  <si>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</si>
  <si>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</si>
  <si>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</si>
  <si>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</si>
  <si>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</si>
  <si>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</si>
  <si>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</si>
  <si>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</si>
  <si>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</si>
  <si>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</si>
  <si>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</si>
  <si>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</si>
  <si>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</si>
  <si>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</si>
  <si>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</si>
  <si>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</si>
  <si>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</si>
  <si>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</si>
  <si>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</si>
  <si>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</si>
  <si>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</si>
  <si>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</si>
  <si>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</si>
  <si>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</si>
  <si>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</si>
  <si>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</si>
  <si>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</si>
  <si>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</si>
  <si>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</si>
  <si>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</si>
  <si>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</si>
  <si>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</si>
  <si>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</si>
  <si>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</si>
  <si>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</si>
  <si>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</si>
  <si>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</si>
  <si>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</si>
  <si>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</si>
  <si>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</si>
  <si>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</si>
  <si>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</si>
  <si>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</si>
  <si>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</si>
  <si>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</si>
  <si>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</si>
  <si>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</si>
  <si>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</si>
  <si>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</si>
  <si>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</si>
  <si>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</si>
  <si>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</si>
  <si>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</si>
  <si>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</si>
  <si>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</si>
  <si>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</si>
  <si>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</si>
  <si>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</si>
  <si>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</si>
  <si>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</si>
  <si>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</si>
  <si>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</si>
  <si>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</si>
  <si>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</si>
  <si>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</si>
  <si>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</si>
  <si>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</si>
  <si>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</si>
  <si>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</si>
  <si>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</si>
  <si>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</si>
  <si>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</si>
  <si>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</si>
  <si>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</si>
  <si>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</si>
  <si>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</si>
  <si>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</si>
  <si>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</si>
  <si>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</si>
  <si>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</si>
  <si>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</si>
  <si>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</si>
  <si>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</si>
  <si>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</si>
  <si>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</si>
  <si>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</si>
  <si>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</si>
  <si>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</si>
  <si>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</si>
  <si>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</si>
  <si>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</si>
  <si>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</si>
  <si>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</si>
  <si>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</si>
  <si>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</si>
  <si>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</si>
  <si>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</si>
  <si>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</si>
  <si>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</si>
  <si>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</si>
  <si>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</si>
  <si>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</si>
  <si>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</si>
  <si>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</si>
  <si>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</si>
  <si>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</si>
  <si>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</si>
  <si>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</si>
  <si>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</si>
  <si>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</si>
  <si>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</si>
  <si>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</si>
  <si>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</si>
  <si>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</si>
  <si>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</si>
  <si>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</si>
  <si>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</si>
  <si>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</si>
  <si>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</si>
  <si>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</si>
  <si>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</si>
  <si>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</si>
  <si>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</si>
  <si>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</si>
  <si>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</si>
  <si>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</si>
  <si>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</si>
  <si>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</si>
  <si>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</si>
  <si>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</si>
  <si>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</si>
  <si>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</si>
  <si>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</si>
  <si>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</si>
  <si>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</si>
  <si>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</si>
  <si>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</si>
  <si>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</si>
  <si>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</si>
  <si>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</si>
  <si>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</si>
  <si>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</si>
  <si>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</si>
  <si>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</si>
  <si>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</si>
  <si>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</si>
  <si>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</si>
  <si>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</si>
  <si>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</si>
  <si>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</si>
  <si>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</si>
  <si>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</si>
  <si>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</si>
  <si>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</si>
  <si>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</si>
  <si>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</si>
  <si>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</si>
  <si>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</si>
  <si>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</si>
  <si>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</si>
  <si>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</si>
  <si>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</si>
  <si>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</si>
  <si>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</si>
  <si>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</si>
  <si>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</si>
  <si>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</si>
  <si>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</si>
  <si>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</si>
  <si>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</si>
  <si>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</si>
  <si>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</si>
  <si>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</si>
  <si>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</si>
  <si>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</si>
  <si>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</si>
  <si>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</si>
  <si>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</si>
  <si>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</si>
  <si>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</si>
  <si>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</si>
  <si>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</si>
  <si>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</si>
  <si>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</si>
  <si>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</si>
  <si>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</si>
  <si>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</si>
  <si>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</si>
  <si>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</si>
  <si>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</si>
  <si>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</si>
  <si>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</si>
  <si>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</si>
  <si>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</si>
  <si>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</si>
  <si>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</si>
  <si>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</si>
  <si>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</si>
  <si>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</si>
  <si>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</si>
  <si>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</si>
  <si>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</si>
  <si>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</si>
  <si>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</si>
  <si>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</si>
  <si>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</si>
  <si>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</si>
  <si>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</si>
  <si>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</si>
  <si>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</si>
  <si>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</si>
  <si>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</si>
  <si>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</si>
  <si>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</si>
  <si>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</si>
  <si>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</si>
  <si>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</si>
  <si>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</si>
  <si>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</si>
  <si>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</si>
  <si>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</si>
  <si>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</si>
  <si>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</si>
  <si>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</si>
  <si>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</si>
  <si>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</si>
  <si>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</si>
  <si>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</si>
  <si>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</si>
  <si>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</si>
  <si>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</si>
  <si>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</si>
  <si>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</si>
  <si>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</si>
  <si>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</si>
  <si>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</si>
  <si>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</si>
  <si>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</si>
  <si>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</si>
  <si>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</si>
  <si>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</si>
  <si>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</si>
  <si>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</si>
  <si>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</si>
  <si>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</si>
  <si>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</si>
  <si>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</si>
  <si>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</si>
  <si>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</si>
  <si>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</si>
  <si>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</si>
  <si>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</si>
  <si>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</si>
  <si>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</si>
  <si>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</si>
  <si>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</si>
  <si>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</si>
  <si>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</si>
  <si>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</si>
  <si>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</si>
  <si>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</si>
  <si>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</si>
  <si>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</si>
  <si>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</si>
  <si>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</si>
  <si>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</si>
  <si>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</si>
  <si>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</si>
  <si>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</si>
  <si>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</si>
  <si>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</si>
  <si>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</si>
  <si>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</si>
  <si>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</si>
  <si>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</si>
  <si>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</si>
  <si>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</si>
  <si>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</si>
  <si>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</si>
  <si>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</si>
  <si>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</si>
  <si>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</si>
  <si>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</si>
  <si>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</si>
  <si>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</si>
  <si>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</si>
  <si>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</si>
  <si>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</si>
  <si>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</si>
  <si>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</si>
  <si>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</si>
  <si>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</si>
  <si>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</si>
  <si>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</si>
  <si>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</si>
  <si>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</si>
  <si>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</si>
  <si>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</si>
  <si>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</si>
  <si>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</si>
  <si>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</si>
  <si>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</si>
  <si>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</si>
  <si>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</si>
  <si>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</si>
  <si>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</si>
  <si>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</si>
  <si>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</si>
  <si>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</si>
  <si>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</si>
  <si>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</si>
  <si>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</si>
  <si>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</si>
  <si>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</si>
  <si>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</si>
  <si>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</si>
  <si>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</si>
  <si>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</si>
  <si>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</si>
  <si>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</si>
  <si>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</si>
  <si>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</si>
  <si>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</si>
  <si>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</si>
  <si>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</si>
  <si>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</si>
  <si>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</si>
  <si>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</si>
  <si>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</si>
  <si>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</si>
  <si>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</si>
  <si>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</si>
  <si>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</si>
  <si>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</si>
  <si>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</si>
  <si>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</si>
  <si>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</si>
  <si>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</si>
  <si>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</si>
  <si>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</si>
  <si>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</si>
  <si>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</si>
  <si>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</si>
  <si>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</si>
  <si>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</si>
  <si>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</si>
  <si>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</si>
  <si>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</si>
  <si>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</si>
  <si>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</si>
  <si>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</si>
  <si>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</si>
  <si>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</si>
  <si>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</si>
  <si>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</si>
  <si>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</si>
  <si>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</si>
  <si>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</si>
  <si>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</si>
  <si>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</si>
  <si>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</si>
  <si>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</si>
  <si>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</si>
  <si>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</si>
  <si>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</si>
  <si>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</si>
  <si>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</si>
  <si>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</si>
  <si>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</si>
  <si>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</si>
  <si>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</si>
  <si>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</si>
  <si>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</si>
  <si>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</si>
  <si>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</si>
  <si>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</si>
  <si>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</si>
  <si>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</si>
  <si>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</si>
  <si>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</si>
  <si>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</si>
  <si>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</si>
  <si>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</si>
  <si>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</si>
  <si>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</si>
  <si>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</si>
  <si>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</si>
  <si>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</si>
  <si>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</si>
  <si>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</si>
  <si>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</si>
  <si>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</si>
  <si>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</si>
  <si>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</si>
  <si>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</si>
  <si>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</si>
  <si>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</si>
  <si>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</si>
  <si>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</si>
  <si>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</si>
  <si>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</si>
  <si>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</si>
  <si>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</si>
  <si>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</si>
  <si>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</si>
  <si>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</si>
  <si>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</si>
  <si>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</si>
  <si>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</si>
  <si>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</si>
  <si>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</si>
  <si>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</si>
  <si>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</si>
  <si>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</si>
  <si>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</si>
  <si>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</si>
  <si>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</si>
  <si>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</si>
  <si>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</si>
  <si>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</si>
  <si>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</si>
  <si>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</si>
  <si>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</si>
  <si>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</si>
  <si>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</si>
  <si>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</si>
  <si>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</si>
  <si>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</si>
  <si>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</si>
  <si>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</si>
  <si>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</si>
  <si>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</si>
  <si>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</si>
  <si>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</si>
  <si>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</si>
  <si>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</si>
  <si>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</si>
  <si>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</si>
  <si>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</si>
  <si>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</si>
  <si>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</si>
  <si>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</si>
  <si>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</si>
  <si>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</si>
  <si>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</si>
  <si>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</si>
  <si>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</si>
  <si>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</si>
  <si>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</si>
  <si>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</si>
  <si>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</si>
  <si>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</si>
  <si>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</si>
  <si>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</si>
  <si>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</si>
  <si>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</si>
  <si>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</si>
  <si>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</si>
  <si>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</si>
  <si>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</si>
  <si>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</si>
  <si>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</si>
  <si>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</si>
  <si>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</si>
  <si>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</si>
  <si>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</si>
  <si>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</si>
  <si>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</si>
  <si>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</si>
  <si>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</si>
  <si>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</si>
  <si>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</si>
  <si>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</si>
  <si>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</si>
  <si>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</si>
  <si>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</si>
  <si>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</si>
  <si>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</si>
  <si>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</si>
  <si>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</si>
  <si>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</si>
  <si>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</si>
  <si>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</si>
  <si>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</si>
  <si>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</si>
  <si>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</si>
  <si>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</si>
  <si>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</si>
  <si>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</si>
  <si>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</si>
  <si>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</si>
  <si>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</si>
  <si>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</si>
  <si>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</si>
  <si>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</si>
  <si>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</si>
  <si>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</si>
  <si>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</si>
  <si>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</si>
  <si>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</si>
  <si>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</si>
  <si>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</si>
  <si>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</si>
  <si>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</si>
  <si>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</si>
  <si>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</si>
  <si>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</si>
  <si>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</si>
  <si>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</si>
  <si>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</si>
  <si>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</si>
  <si>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</si>
  <si>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</si>
  <si>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</si>
  <si>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</si>
  <si>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</si>
  <si>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</si>
  <si>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</si>
  <si>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</si>
  <si>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</si>
  <si>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</si>
  <si>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</si>
  <si>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</si>
  <si>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</si>
  <si>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</si>
  <si>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</si>
  <si>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</si>
  <si>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</si>
  <si>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</si>
  <si>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</si>
  <si>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</si>
  <si>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</si>
  <si>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</si>
  <si>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</si>
  <si>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</si>
  <si>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</si>
  <si>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</si>
  <si>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</si>
  <si>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</si>
  <si>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</si>
  <si>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</si>
  <si>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</si>
  <si>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</si>
  <si>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</si>
  <si>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</si>
  <si>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</si>
  <si>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</si>
  <si>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</si>
  <si>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</si>
  <si>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</si>
  <si>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</si>
  <si>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</si>
  <si>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</si>
  <si>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</si>
  <si>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</si>
  <si>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</si>
  <si>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</si>
  <si>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</si>
  <si>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</si>
  <si>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</si>
  <si>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</si>
  <si>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</si>
  <si>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</si>
  <si>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</si>
  <si>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</si>
  <si>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</si>
  <si>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</si>
  <si>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</si>
  <si>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</si>
  <si>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</si>
  <si>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</si>
  <si>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</si>
  <si>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</si>
  <si>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</si>
  <si>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</si>
  <si>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</si>
  <si>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</si>
  <si>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</si>
  <si>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</si>
  <si>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</si>
  <si>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</si>
  <si>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</si>
  <si>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</si>
  <si>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</si>
  <si>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</si>
  <si>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</si>
  <si>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</si>
  <si>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</si>
  <si>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</si>
  <si>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</si>
  <si>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</si>
  <si>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</si>
  <si>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</si>
  <si>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</si>
  <si>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</si>
  <si>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</si>
  <si>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</si>
  <si>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</si>
  <si>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</si>
  <si>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</si>
  <si>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</si>
  <si>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</si>
  <si>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</si>
  <si>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</si>
  <si>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</si>
  <si>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</si>
  <si>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</si>
  <si>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</si>
  <si>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</si>
  <si>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</si>
  <si>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</si>
  <si>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</si>
  <si>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</si>
  <si>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</si>
  <si>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</si>
  <si>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</si>
  <si>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</si>
  <si>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</si>
  <si>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</si>
  <si>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</si>
  <si>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</si>
  <si>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</si>
  <si>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</si>
  <si>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</si>
  <si>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</si>
  <si>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</si>
  <si>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</si>
  <si>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</si>
  <si>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</si>
  <si>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</si>
  <si>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</si>
  <si>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</si>
  <si>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</si>
  <si>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</si>
  <si>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</si>
  <si>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</si>
  <si>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</si>
  <si>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</si>
  <si>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</si>
  <si>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</si>
  <si>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</si>
  <si>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</si>
  <si>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</si>
  <si>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</si>
  <si>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</si>
  <si>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</si>
  <si>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</si>
  <si>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</si>
  <si>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</si>
  <si>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</si>
  <si>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</si>
  <si>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</si>
  <si>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</si>
  <si>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</si>
  <si>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</si>
  <si>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</si>
  <si>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</si>
  <si>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</si>
  <si>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</si>
  <si>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</si>
  <si>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</si>
  <si>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</si>
  <si>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</si>
  <si>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</si>
  <si>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</si>
  <si>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</si>
  <si>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</si>
  <si>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</si>
  <si>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</si>
  <si>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</si>
  <si>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</si>
  <si>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</si>
  <si>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</si>
  <si>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</si>
  <si>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</si>
  <si>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</si>
  <si>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</si>
  <si>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</si>
  <si>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</si>
  <si>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</si>
  <si>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</si>
  <si>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</si>
  <si>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</si>
  <si>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</si>
  <si>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</si>
  <si>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</si>
  <si>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</si>
  <si>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</si>
  <si>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</si>
  <si>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</si>
  <si>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</si>
  <si>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</si>
  <si>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</si>
  <si>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</si>
  <si>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</si>
  <si>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</si>
  <si>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</si>
  <si>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</si>
  <si>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</si>
  <si>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</si>
  <si>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</si>
  <si>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</si>
  <si>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</si>
  <si>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</si>
  <si>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</si>
  <si>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</si>
  <si>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</si>
  <si>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</si>
  <si>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</si>
  <si>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</si>
  <si>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</si>
  <si>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</si>
  <si>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</si>
  <si>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</si>
  <si>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</si>
  <si>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</si>
  <si>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</si>
  <si>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</si>
  <si>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</si>
  <si>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</si>
  <si>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</si>
  <si>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</si>
  <si>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</si>
  <si>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</si>
  <si>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</si>
  <si>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</si>
  <si>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</si>
  <si>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</si>
  <si>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</si>
  <si>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</si>
  <si>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</si>
  <si>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</si>
  <si>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</si>
  <si>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</si>
  <si>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</si>
  <si>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</si>
  <si>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</si>
  <si>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</si>
  <si>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</si>
  <si>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</si>
  <si>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</si>
  <si>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</si>
  <si>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</si>
  <si>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</si>
  <si>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</si>
  <si>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</si>
  <si>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</si>
  <si>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</si>
  <si>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</si>
  <si>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</si>
  <si>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</si>
  <si>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</si>
  <si>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</si>
  <si>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</si>
  <si>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</si>
  <si>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</si>
  <si>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</si>
  <si>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</si>
  <si>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</si>
  <si>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</si>
  <si>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</si>
  <si>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</si>
  <si>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</si>
  <si>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</si>
  <si>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</si>
  <si>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</si>
  <si>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</si>
  <si>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</si>
  <si>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</si>
  <si>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</si>
  <si>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</si>
  <si>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</si>
  <si>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</si>
  <si>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</si>
  <si>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</si>
  <si>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</si>
  <si>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</si>
  <si>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</si>
  <si>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</si>
  <si>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</si>
  <si>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</si>
  <si>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</si>
  <si>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</si>
  <si>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</si>
  <si>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</si>
  <si>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</si>
  <si>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</si>
  <si>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</si>
  <si>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</si>
  <si>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</si>
  <si>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</si>
  <si>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</si>
  <si>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</si>
  <si>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</si>
  <si>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</si>
  <si>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</si>
  <si>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</si>
  <si>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</si>
  <si>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</si>
  <si>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</si>
  <si>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</si>
  <si>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</si>
  <si>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</si>
  <si>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</si>
  <si>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</si>
  <si>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</si>
  <si>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</si>
  <si>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</si>
  <si>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</si>
  <si>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</si>
  <si>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</si>
  <si>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</si>
  <si>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</si>
  <si>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</si>
  <si>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</si>
  <si>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</si>
  <si>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</si>
  <si>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</si>
  <si>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</si>
  <si>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</si>
  <si>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</si>
  <si>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</si>
  <si>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</si>
  <si>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</si>
  <si>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</si>
  <si>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</si>
  <si>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</si>
  <si>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</si>
  <si>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</si>
  <si>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</si>
  <si>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</si>
  <si>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</si>
  <si>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</si>
  <si>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</si>
  <si>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</si>
  <si>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</si>
  <si>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</si>
  <si>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</si>
  <si>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</si>
  <si>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</si>
  <si>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</si>
  <si>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</si>
  <si>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</si>
  <si>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</si>
  <si>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</si>
  <si>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</si>
  <si>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</si>
  <si>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</si>
  <si>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</si>
  <si>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</si>
  <si>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</si>
  <si>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</si>
  <si>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</si>
  <si>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</si>
  <si>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</si>
  <si>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</si>
  <si>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</si>
  <si>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</si>
  <si>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</si>
  <si>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</si>
  <si>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</si>
  <si>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</si>
  <si>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</si>
  <si>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</si>
  <si>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</si>
  <si>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</si>
  <si>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</si>
  <si>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</si>
  <si>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</si>
  <si>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</si>
  <si>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</si>
  <si>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</si>
  <si>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</si>
  <si>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</si>
  <si>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</si>
  <si>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</si>
  <si>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</si>
  <si>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</si>
  <si>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</si>
  <si>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</si>
  <si>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</si>
  <si>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</si>
  <si>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</si>
  <si>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</si>
  <si>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</si>
  <si>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</si>
  <si>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</si>
  <si>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</si>
  <si>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</si>
  <si>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</si>
  <si>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</si>
  <si>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</si>
  <si>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</si>
  <si>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</si>
  <si>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</si>
  <si>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</si>
  <si>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</si>
  <si>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</si>
  <si>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</si>
  <si>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</si>
  <si>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</si>
  <si>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</si>
  <si>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</si>
  <si>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</si>
  <si>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</si>
  <si>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</si>
  <si>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</si>
  <si>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</si>
  <si>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</si>
  <si>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</si>
  <si>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</si>
  <si>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</si>
  <si>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</si>
  <si>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</si>
  <si>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</si>
  <si>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</si>
  <si>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</si>
  <si>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</si>
  <si>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</si>
  <si>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</si>
  <si>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</si>
  <si>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</si>
  <si>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</si>
  <si>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</si>
  <si>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</si>
  <si>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</si>
  <si>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</si>
  <si>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</si>
  <si>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</si>
  <si>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</si>
  <si>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</si>
  <si>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</si>
  <si>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</si>
  <si>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</si>
  <si>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</si>
  <si>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</si>
  <si>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</si>
  <si>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</si>
  <si>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</si>
  <si>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</si>
  <si>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</si>
  <si>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</si>
  <si>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</si>
  <si>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</si>
  <si>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</si>
  <si>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</si>
  <si>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</si>
  <si>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</si>
  <si>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</si>
  <si>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</si>
  <si>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</si>
  <si>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</si>
  <si>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</si>
  <si>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</si>
  <si>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</si>
  <si>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</si>
  <si>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</si>
  <si>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</si>
  <si>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</si>
  <si>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</si>
  <si>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</si>
  <si>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</si>
  <si>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</si>
  <si>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</si>
  <si>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</si>
  <si>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</si>
  <si>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</si>
  <si>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</si>
  <si>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</si>
  <si>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</si>
  <si>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</si>
  <si>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</si>
  <si>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</si>
  <si>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</si>
  <si>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</si>
  <si>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</si>
  <si>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</si>
  <si>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</si>
  <si>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</si>
  <si>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</si>
  <si>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</si>
  <si>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</si>
  <si>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</si>
  <si>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</si>
  <si>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</si>
  <si>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</si>
  <si>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</si>
  <si>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</si>
  <si>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</si>
  <si>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</si>
  <si>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</si>
  <si>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</si>
  <si>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</si>
  <si>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</si>
  <si>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</si>
  <si>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</si>
  <si>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</si>
  <si>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</si>
  <si>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</si>
  <si>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</si>
  <si>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</si>
  <si>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</si>
  <si>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</si>
  <si>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</si>
  <si>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</si>
  <si>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</si>
  <si>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</si>
  <si>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</si>
  <si>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</si>
  <si>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</si>
  <si>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</si>
  <si>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</si>
  <si>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</si>
  <si>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</si>
  <si>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</si>
  <si>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</si>
  <si>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</si>
  <si>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</si>
  <si>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</si>
  <si>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</si>
  <si>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</si>
  <si>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</si>
  <si>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</si>
  <si>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</si>
  <si>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</si>
  <si>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</si>
  <si>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</si>
  <si>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</si>
  <si>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</si>
  <si>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</si>
  <si>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</si>
  <si>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</si>
  <si>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</si>
  <si>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</si>
  <si>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</si>
  <si>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</si>
  <si>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</si>
  <si>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</si>
  <si>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</si>
  <si>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</si>
  <si>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</si>
  <si>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</si>
  <si>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</si>
  <si>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</si>
  <si>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</si>
  <si>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</si>
  <si>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</si>
  <si>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</si>
  <si>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</si>
  <si>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</si>
  <si>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</si>
  <si>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</si>
  <si>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</si>
  <si>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</si>
  <si>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</si>
  <si>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</si>
  <si>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</si>
  <si>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</si>
  <si>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</si>
  <si>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</si>
  <si>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</si>
  <si>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</si>
  <si>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</si>
  <si>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</si>
  <si>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</si>
  <si>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</si>
  <si>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</si>
  <si>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</si>
  <si>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</si>
  <si>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</si>
  <si>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</si>
  <si>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</si>
  <si>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</si>
  <si>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</si>
  <si>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</si>
  <si>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</si>
  <si>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</si>
  <si>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</si>
  <si>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</si>
  <si>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</si>
  <si>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</si>
  <si>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</si>
  <si>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</si>
  <si>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</si>
  <si>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</si>
  <si>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</si>
  <si>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</si>
  <si>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</si>
  <si>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</si>
  <si>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</si>
  <si>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</si>
  <si>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</si>
  <si>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</si>
  <si>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</si>
  <si>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</si>
  <si>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</si>
  <si>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</si>
  <si>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</si>
  <si>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</si>
  <si>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</si>
  <si>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</si>
  <si>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</si>
  <si>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</si>
  <si>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</si>
  <si>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</si>
  <si>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</si>
  <si>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</si>
  <si>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</si>
  <si>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</si>
  <si>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</si>
  <si>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</si>
  <si>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</si>
  <si>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</si>
  <si>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</si>
  <si>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</si>
  <si>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</si>
  <si>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</si>
  <si>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</si>
  <si>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</si>
  <si>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</si>
  <si>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</si>
  <si>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</si>
  <si>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</si>
  <si>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</si>
  <si>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</si>
  <si>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</si>
  <si>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</si>
  <si>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</si>
  <si>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</si>
  <si>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</si>
  <si>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</si>
  <si>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</si>
  <si>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</si>
  <si>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</si>
  <si>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</si>
  <si>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</si>
  <si>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</si>
  <si>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</si>
  <si>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</si>
  <si>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</si>
  <si>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</si>
  <si>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</si>
  <si>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</si>
  <si>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</si>
  <si>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</si>
  <si>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</si>
  <si>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</si>
  <si>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</si>
  <si>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</si>
  <si>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</si>
  <si>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</si>
  <si>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</si>
  <si>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</si>
  <si>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</si>
  <si>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</si>
  <si>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</si>
  <si>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</si>
  <si>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</si>
  <si>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</si>
  <si>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</si>
  <si>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</si>
  <si>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</si>
  <si>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</si>
  <si>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</si>
  <si>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</si>
  <si>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</si>
  <si>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</si>
  <si>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</si>
  <si>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</si>
  <si>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</si>
  <si>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</si>
  <si>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</si>
  <si>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</si>
  <si>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</si>
  <si>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</si>
  <si>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</si>
  <si>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</si>
  <si>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</si>
  <si>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</si>
  <si>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</si>
  <si>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</si>
  <si>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</si>
  <si>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</si>
  <si>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</si>
  <si>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</si>
  <si>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</si>
  <si>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</si>
  <si>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</si>
  <si>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</si>
  <si>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</si>
  <si>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</si>
  <si>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</si>
  <si>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</si>
  <si>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</si>
  <si>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</si>
  <si>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</si>
  <si>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</si>
  <si>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</si>
  <si>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</si>
  <si>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</si>
  <si>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</si>
  <si>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</si>
  <si>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</si>
  <si>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</si>
  <si>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</si>
  <si>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</si>
  <si>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</si>
  <si>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</si>
  <si>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</si>
  <si>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</si>
  <si>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</si>
  <si>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</si>
  <si>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</si>
  <si>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</si>
  <si>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</si>
  <si>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</si>
  <si>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</si>
  <si>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</si>
  <si>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</si>
  <si>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</si>
  <si>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</si>
  <si>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</si>
  <si>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</si>
  <si>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</si>
  <si>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</si>
  <si>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</si>
  <si>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</si>
  <si>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</si>
  <si>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</si>
  <si>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</si>
  <si>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</si>
  <si>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</si>
  <si>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</si>
  <si>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</si>
  <si>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</si>
  <si>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</si>
  <si>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</si>
  <si>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</si>
  <si>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</si>
  <si>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</si>
  <si>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</si>
  <si>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</si>
  <si>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</si>
  <si>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</si>
  <si>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</si>
  <si>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</si>
  <si>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</si>
  <si>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</si>
  <si>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</si>
  <si>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</si>
  <si>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</si>
  <si>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</si>
  <si>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</si>
  <si>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</si>
  <si>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</si>
  <si>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</si>
  <si>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</si>
  <si>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</si>
  <si>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</si>
  <si>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</si>
  <si>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</si>
  <si>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</si>
  <si>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</si>
  <si>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</si>
  <si>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</si>
  <si>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</si>
  <si>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</si>
  <si>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</si>
  <si>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</si>
  <si>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</si>
  <si>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</si>
  <si>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</si>
  <si>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</si>
  <si>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</si>
  <si>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</si>
  <si>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</si>
  <si>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</si>
  <si>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</si>
  <si>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</si>
  <si>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</si>
  <si>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</si>
  <si>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</si>
  <si>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</si>
  <si>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</si>
  <si>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</si>
  <si>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</si>
  <si>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</si>
  <si>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</si>
  <si>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</si>
  <si>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</si>
  <si>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</si>
  <si>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</si>
  <si>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</si>
  <si>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</si>
  <si>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</si>
  <si>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</si>
  <si>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</si>
  <si>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</si>
  <si>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</si>
  <si>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</si>
  <si>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</si>
  <si>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</si>
  <si>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</si>
  <si>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</si>
  <si>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</si>
  <si>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</si>
  <si>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</si>
  <si>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</si>
  <si>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</si>
  <si>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</si>
  <si>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</si>
  <si>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</si>
  <si>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</si>
  <si>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</si>
  <si>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</si>
  <si>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</si>
  <si>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</si>
  <si>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</si>
  <si>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</si>
  <si>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</si>
  <si>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</si>
  <si>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</si>
  <si>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</si>
  <si>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</si>
  <si>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</si>
  <si>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</si>
  <si>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</si>
  <si>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</si>
  <si>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</si>
  <si>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</si>
  <si>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</si>
  <si>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</si>
  <si>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</si>
  <si>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</si>
  <si>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</si>
  <si>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</si>
  <si>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</si>
  <si>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</si>
  <si>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</si>
  <si>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</si>
  <si>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</si>
  <si>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</si>
  <si>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</si>
  <si>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</si>
  <si>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</si>
  <si>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</si>
  <si>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</si>
  <si>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</si>
  <si>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</si>
  <si>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</si>
  <si>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</si>
  <si>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</si>
  <si>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</si>
  <si>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</si>
  <si>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</si>
  <si>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</si>
  <si>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</si>
  <si>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</si>
  <si>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</si>
  <si>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</si>
  <si>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</si>
  <si>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</si>
  <si>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</si>
  <si>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</si>
  <si>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</si>
  <si>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</si>
  <si>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</si>
  <si>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</si>
  <si>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</si>
  <si>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</si>
  <si>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</si>
  <si>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</si>
  <si>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</si>
  <si>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</si>
  <si>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</si>
  <si>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</si>
  <si>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</si>
  <si>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</si>
  <si>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</si>
  <si>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</si>
  <si>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</si>
  <si>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</si>
  <si>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</si>
  <si>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</si>
  <si>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</si>
  <si>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</si>
  <si>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</si>
  <si>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</si>
  <si>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</si>
  <si>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</si>
  <si>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</si>
  <si>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</si>
  <si>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</si>
  <si>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</si>
  <si>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</si>
  <si>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</si>
  <si>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</si>
  <si>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</si>
  <si>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</si>
  <si>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</si>
  <si>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</si>
  <si>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</si>
  <si>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</si>
  <si>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</si>
  <si>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</si>
  <si>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</si>
  <si>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</si>
  <si>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</si>
  <si>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</si>
  <si>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</si>
  <si>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</si>
  <si>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</si>
  <si>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</si>
  <si>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</si>
  <si>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</si>
  <si>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</si>
  <si>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</si>
  <si>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</si>
  <si>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</si>
  <si>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</si>
  <si>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</si>
  <si>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</si>
  <si>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</si>
  <si>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</si>
  <si>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</si>
  <si>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</si>
  <si>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</si>
  <si>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</si>
  <si>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</si>
  <si>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</si>
  <si>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</si>
  <si>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</si>
  <si>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</si>
  <si>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</si>
  <si>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</si>
  <si>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</si>
  <si>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</si>
  <si>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</si>
  <si>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</si>
  <si>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</si>
  <si>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</si>
  <si>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</si>
  <si>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</si>
  <si>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</si>
  <si>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</si>
  <si>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</si>
  <si>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</si>
  <si>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</si>
  <si>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</si>
  <si>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</si>
  <si>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</si>
  <si>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</si>
  <si>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</si>
  <si>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</si>
  <si>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</si>
  <si>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</si>
  <si>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</si>
  <si>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</si>
  <si>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</si>
  <si>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</si>
  <si>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</si>
  <si>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</si>
  <si>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</si>
  <si>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</si>
  <si>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</si>
  <si>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</si>
  <si>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</si>
  <si>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</si>
  <si>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</si>
  <si>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</si>
  <si>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</si>
  <si>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</si>
  <si>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</si>
  <si>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</si>
  <si>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</si>
  <si>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</si>
  <si>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</si>
  <si>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</si>
  <si>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</si>
  <si>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</si>
  <si>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</si>
  <si>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</si>
  <si>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</si>
  <si>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</si>
  <si>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</si>
  <si>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</si>
  <si>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</si>
  <si>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</si>
  <si>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</si>
  <si>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</si>
  <si>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</si>
  <si>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</si>
  <si>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</si>
  <si>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</si>
  <si>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</si>
  <si>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</si>
  <si>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</si>
  <si>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</si>
  <si>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</si>
  <si>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</si>
  <si>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</si>
  <si>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</si>
  <si>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</si>
  <si>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</si>
  <si>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</si>
  <si>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</si>
  <si>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</si>
  <si>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</si>
  <si>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</si>
  <si>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</si>
  <si>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</si>
  <si>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</si>
  <si>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</si>
  <si>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</si>
  <si>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</si>
  <si>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</si>
  <si>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</si>
  <si>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</si>
  <si>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</si>
  <si>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</si>
  <si>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</si>
  <si>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</si>
  <si>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</si>
  <si>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</si>
  <si>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</si>
  <si>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</si>
  <si>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</si>
  <si>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</si>
  <si>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</si>
  <si>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</si>
  <si>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</si>
  <si>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</si>
  <si>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</si>
  <si>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</si>
  <si>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</si>
  <si>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</si>
  <si>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</si>
  <si>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</si>
  <si>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</si>
  <si>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</si>
  <si>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</si>
  <si>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</si>
  <si>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</si>
  <si>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</si>
  <si>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</si>
  <si>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</si>
  <si>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</si>
  <si>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</si>
  <si>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</si>
  <si>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</si>
  <si>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</si>
  <si>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</si>
  <si>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</si>
  <si>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</si>
  <si>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</si>
  <si>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</si>
  <si>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</si>
  <si>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</si>
  <si>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</si>
  <si>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</si>
  <si>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</si>
  <si>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</si>
  <si>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</si>
  <si>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</si>
  <si>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</si>
  <si>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</si>
  <si>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</si>
  <si>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</si>
  <si>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</si>
  <si>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</si>
  <si>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</si>
  <si>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</si>
  <si>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</si>
  <si>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</si>
  <si>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</si>
  <si>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</si>
  <si>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</si>
  <si>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</si>
  <si>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</si>
  <si>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</si>
  <si>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</si>
  <si>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</si>
  <si>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</si>
  <si>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</si>
  <si>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</si>
  <si>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</si>
  <si>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</si>
  <si>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</si>
  <si>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</si>
  <si>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</si>
  <si>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</si>
  <si>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</si>
  <si>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</si>
  <si>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</si>
  <si>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</si>
  <si>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</si>
  <si>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</si>
  <si>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</si>
  <si>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</si>
  <si>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</si>
  <si>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</si>
  <si>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</si>
  <si>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</si>
  <si>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</si>
  <si>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</si>
  <si>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</si>
  <si>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</si>
  <si>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</si>
  <si>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</si>
  <si>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</si>
  <si>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</si>
  <si>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</si>
  <si>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</si>
  <si>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</si>
  <si>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</si>
  <si>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</si>
  <si>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</si>
  <si>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</si>
  <si>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</si>
  <si>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</si>
  <si>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</si>
  <si>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</si>
  <si>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</si>
  <si>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</si>
  <si>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</si>
  <si>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</si>
  <si>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</si>
  <si>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</si>
  <si>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</si>
  <si>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</si>
  <si>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</si>
  <si>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</si>
  <si>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</si>
  <si>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</si>
  <si>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</si>
  <si>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</si>
  <si>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</si>
  <si>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</si>
  <si>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</si>
  <si>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</si>
  <si>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</si>
  <si>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</si>
  <si>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</si>
  <si>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</si>
  <si>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</si>
  <si>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</si>
  <si>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</si>
  <si>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</si>
  <si>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</si>
  <si>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</si>
  <si>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</si>
  <si>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</si>
  <si>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</si>
  <si>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</si>
  <si>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</si>
  <si>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</si>
  <si>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</si>
  <si>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</si>
  <si>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</si>
  <si>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</si>
  <si>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</si>
  <si>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</si>
  <si>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</si>
  <si>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</si>
  <si>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</si>
  <si>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</si>
  <si>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</si>
  <si>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</si>
  <si>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</si>
  <si>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</si>
  <si>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</si>
  <si>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</si>
  <si>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</si>
  <si>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</si>
  <si>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</si>
  <si>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</si>
  <si>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</si>
  <si>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</si>
  <si>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</si>
  <si>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</si>
  <si>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</si>
  <si>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</si>
  <si>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</si>
  <si>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</si>
  <si>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</si>
  <si>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</si>
  <si>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</si>
  <si>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</si>
  <si>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</si>
  <si>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</si>
  <si>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</si>
  <si>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</si>
  <si>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</si>
  <si>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</si>
  <si>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</si>
  <si>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</si>
  <si>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</si>
  <si>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</si>
  <si>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</si>
  <si>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</si>
  <si>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</si>
  <si>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</si>
  <si>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</si>
  <si>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</si>
  <si>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</si>
  <si>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</si>
  <si>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</si>
  <si>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</si>
  <si>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</si>
  <si>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</si>
  <si>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</si>
  <si>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</si>
  <si>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</si>
  <si>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</si>
  <si>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</si>
  <si>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</si>
  <si>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</si>
  <si>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</si>
  <si>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</si>
  <si>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</si>
  <si>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</si>
  <si>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</si>
  <si>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</si>
  <si>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</si>
  <si>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</si>
  <si>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</si>
  <si>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</si>
  <si>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</si>
  <si>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</si>
  <si>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</si>
  <si>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</si>
  <si>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</si>
  <si>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</si>
  <si>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</si>
  <si>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</si>
  <si>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</si>
  <si>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</si>
  <si>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</si>
  <si>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</si>
  <si>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</si>
  <si>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</si>
  <si>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</si>
  <si>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</si>
  <si>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</si>
  <si>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</si>
  <si>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</si>
  <si>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</si>
  <si>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</si>
  <si>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</si>
  <si>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</si>
  <si>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</si>
  <si>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</si>
  <si>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</si>
  <si>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</si>
  <si>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</si>
  <si>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</si>
  <si>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</si>
  <si>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</si>
  <si>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</si>
  <si>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</si>
  <si>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</si>
  <si>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</si>
  <si>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</si>
  <si>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</si>
  <si>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</si>
  <si>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</si>
  <si>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</si>
  <si>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</si>
  <si>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</si>
  <si>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</si>
  <si>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</si>
  <si>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</si>
  <si>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</si>
  <si>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</si>
  <si>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</si>
  <si>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</si>
  <si>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</si>
  <si>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</si>
  <si>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</si>
  <si>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</si>
  <si>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</si>
  <si>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</si>
  <si>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</si>
  <si>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</si>
  <si>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</si>
  <si>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</si>
  <si>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</si>
  <si>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</si>
  <si>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</si>
  <si>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</si>
  <si>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</si>
  <si>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</si>
  <si>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</si>
  <si>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</si>
  <si>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</si>
  <si>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</si>
  <si>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</si>
  <si>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</si>
  <si>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</si>
  <si>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</si>
  <si>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</si>
  <si>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</si>
  <si>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</si>
  <si>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</si>
  <si>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</si>
  <si>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</si>
  <si>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</si>
  <si>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</si>
  <si>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</si>
  <si>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</si>
  <si>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</si>
  <si>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</si>
  <si>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</si>
  <si>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</si>
  <si>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</si>
  <si>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</si>
  <si>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</si>
  <si>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</si>
  <si>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</si>
  <si>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</si>
  <si>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</si>
  <si>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</si>
  <si>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</si>
  <si>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</si>
  <si>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</si>
  <si>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</si>
  <si>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</si>
  <si>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</si>
  <si>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</si>
  <si>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</si>
  <si>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</si>
  <si>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</si>
  <si>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</si>
  <si>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</si>
  <si>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</si>
  <si>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</si>
  <si>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</si>
  <si>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</si>
  <si>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</si>
  <si>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</si>
  <si>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</si>
  <si>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</si>
  <si>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</si>
  <si>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</si>
  <si>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</si>
  <si>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</si>
  <si>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</si>
  <si>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</si>
  <si>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</si>
  <si>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</si>
  <si>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</si>
  <si>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</si>
  <si>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</si>
  <si>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</si>
  <si>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</si>
  <si>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</si>
  <si>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</si>
  <si>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</si>
  <si>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</si>
  <si>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</si>
  <si>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</si>
  <si>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</si>
  <si>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</si>
  <si>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</si>
  <si>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</si>
  <si>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</si>
  <si>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</si>
  <si>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</si>
  <si>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</si>
  <si>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</si>
  <si>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</si>
  <si>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</si>
  <si>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</si>
  <si>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</si>
  <si>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</si>
  <si>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</si>
  <si>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</si>
  <si>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</si>
  <si>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</si>
  <si>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</si>
  <si>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</si>
  <si>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</si>
  <si>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</si>
  <si>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</si>
  <si>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</si>
  <si>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</si>
  <si>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</si>
  <si>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</si>
  <si>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</si>
  <si>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</si>
  <si>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</si>
  <si>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</si>
  <si>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</si>
  <si>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</si>
  <si>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</si>
  <si>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</si>
  <si>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</si>
  <si>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</si>
  <si>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</si>
  <si>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</si>
  <si>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</si>
  <si>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</si>
  <si>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</si>
  <si>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</si>
  <si>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</si>
  <si>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</si>
  <si>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</si>
  <si>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</si>
  <si>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</si>
  <si>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</si>
  <si>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</si>
  <si>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</si>
  <si>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</si>
  <si>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</si>
  <si>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</si>
  <si>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</si>
  <si>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</si>
  <si>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</si>
  <si>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</si>
  <si>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</si>
  <si>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</si>
  <si>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</si>
  <si>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</si>
  <si>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</si>
  <si>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</si>
  <si>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</si>
  <si>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</si>
  <si>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</si>
  <si>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</si>
  <si>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</si>
  <si>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</si>
  <si>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</si>
  <si>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</si>
  <si>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</si>
  <si>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</si>
  <si>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</si>
  <si>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</si>
  <si>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</si>
  <si>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</si>
  <si>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</si>
  <si>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</si>
  <si>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</si>
  <si>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</si>
  <si>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</si>
  <si>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</si>
  <si>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</si>
  <si>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</si>
  <si>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</si>
  <si>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</si>
  <si>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</si>
  <si>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</si>
  <si>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</si>
  <si>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</si>
  <si>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</si>
  <si>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</si>
  <si>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</si>
  <si>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</si>
  <si>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</si>
  <si>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</si>
  <si>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</si>
  <si>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</si>
  <si>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</si>
  <si>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</si>
  <si>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</si>
  <si>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</si>
  <si>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</si>
  <si>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</si>
  <si>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</si>
  <si>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</si>
  <si>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</si>
  <si>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</si>
  <si>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</si>
  <si>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</si>
  <si>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</si>
  <si>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</si>
  <si>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</si>
  <si>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</si>
  <si>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</si>
  <si>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</si>
  <si>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</si>
  <si>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</si>
  <si>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</si>
  <si>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</si>
  <si>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</si>
  <si>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</si>
  <si>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</si>
  <si>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</si>
  <si>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</si>
  <si>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</si>
  <si>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</si>
  <si>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</si>
  <si>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</si>
  <si>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</si>
  <si>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</si>
  <si>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</si>
  <si>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</si>
  <si>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</si>
  <si>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</si>
  <si>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</si>
  <si>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</si>
  <si>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</si>
  <si>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</si>
  <si>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</si>
  <si>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</si>
  <si>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</si>
  <si>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</si>
  <si>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</si>
  <si>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</si>
  <si>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</si>
  <si>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</si>
  <si>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</si>
  <si>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</si>
  <si>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</si>
  <si>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</si>
  <si>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</si>
  <si>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</si>
  <si>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</si>
  <si>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</si>
  <si>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</si>
  <si>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</si>
  <si>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</si>
  <si>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</si>
  <si>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</si>
  <si>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</si>
  <si>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</si>
  <si>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</si>
  <si>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</si>
  <si>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</si>
  <si>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</si>
  <si>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</si>
  <si>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</si>
  <si>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</si>
  <si>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</si>
  <si>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</si>
  <si>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</si>
  <si>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</si>
  <si>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</si>
  <si>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</si>
  <si>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</si>
  <si>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</si>
  <si>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</si>
  <si>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</si>
  <si>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</si>
  <si>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</si>
  <si>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</si>
  <si>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</si>
  <si>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</si>
  <si>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</si>
  <si>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</si>
  <si>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</si>
  <si>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</si>
  <si>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</si>
  <si>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</si>
  <si>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</si>
  <si>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</si>
  <si>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</si>
  <si>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</si>
  <si>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</si>
  <si>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</si>
  <si>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</si>
  <si>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</si>
  <si>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</si>
  <si>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</si>
  <si>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</si>
  <si>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</si>
  <si>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</si>
  <si>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</si>
  <si>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</si>
  <si>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</si>
  <si>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</si>
  <si>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</si>
  <si>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</si>
  <si>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</si>
  <si>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</si>
  <si>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</si>
  <si>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</si>
  <si>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</si>
  <si>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</si>
  <si>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</si>
  <si>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</si>
  <si>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</si>
  <si>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</si>
  <si>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</si>
  <si>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</si>
  <si>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</si>
  <si>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</si>
  <si>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</si>
  <si>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</si>
  <si>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</si>
  <si>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</si>
  <si>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</si>
  <si>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</si>
  <si>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</si>
  <si>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</si>
  <si>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</si>
  <si>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</si>
  <si>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</si>
  <si>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</si>
  <si>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</si>
  <si>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</si>
  <si>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</si>
  <si>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</si>
  <si>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</si>
  <si>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</si>
  <si>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</si>
  <si>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</si>
  <si>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</si>
  <si>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</si>
  <si>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</si>
  <si>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</si>
  <si>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</si>
  <si>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</si>
  <si>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</si>
  <si>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</si>
  <si>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</si>
  <si>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</si>
  <si>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</si>
  <si>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</si>
  <si>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</si>
  <si>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</si>
  <si>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</si>
  <si>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</si>
  <si>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</si>
  <si>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</si>
  <si>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</si>
  <si>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</si>
  <si>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</si>
  <si>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</si>
  <si>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</si>
  <si>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</si>
  <si>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</si>
  <si>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</si>
  <si>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</si>
  <si>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</si>
  <si>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</si>
  <si>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</si>
  <si>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</si>
  <si>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</si>
  <si>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</si>
  <si>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</si>
  <si>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</si>
  <si>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</si>
  <si>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</si>
  <si>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</si>
  <si>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</si>
  <si>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</si>
  <si>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</si>
  <si>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</si>
  <si>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</si>
  <si>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</si>
  <si>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</si>
  <si>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</si>
  <si>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</si>
  <si>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</si>
  <si>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</si>
  <si>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</si>
  <si>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</si>
  <si>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</si>
  <si>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</si>
  <si>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</si>
  <si>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</si>
  <si>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</si>
  <si>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</si>
  <si>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</si>
  <si>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</si>
  <si>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</si>
  <si>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</si>
  <si>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</si>
  <si>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</si>
  <si>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</si>
  <si>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</si>
  <si>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</si>
  <si>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</si>
  <si>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</si>
  <si>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</si>
  <si>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</si>
  <si>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</si>
  <si>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</si>
  <si>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</si>
  <si>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</si>
  <si>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</si>
  <si>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</si>
  <si>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</si>
  <si>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</si>
  <si>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</si>
  <si>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</si>
  <si>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</si>
  <si>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</si>
  <si>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</si>
  <si>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</si>
  <si>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</si>
  <si>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</si>
  <si>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</si>
  <si>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</si>
  <si>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</si>
  <si>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</si>
  <si>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</si>
  <si>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</si>
  <si>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</si>
  <si>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</si>
  <si>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</si>
  <si>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</si>
  <si>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</si>
  <si>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</si>
  <si>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</si>
  <si>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</si>
  <si>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</si>
  <si>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</si>
  <si>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</si>
  <si>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</si>
  <si>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</si>
  <si>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</si>
  <si>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</si>
  <si>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</si>
  <si>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</si>
  <si>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</si>
  <si>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</si>
  <si>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</si>
  <si>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</si>
  <si>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</si>
  <si>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</si>
  <si>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</si>
  <si>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</si>
  <si>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</si>
  <si>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</si>
  <si>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</si>
  <si>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</si>
  <si>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</si>
  <si>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</si>
  <si>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</si>
  <si>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</si>
  <si>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</si>
  <si>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</si>
  <si>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</si>
  <si>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</si>
  <si>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</si>
  <si>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</si>
  <si>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</si>
  <si>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</si>
  <si>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</si>
  <si>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</si>
  <si>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</si>
  <si>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</si>
  <si>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</si>
  <si>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</si>
  <si>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</si>
  <si>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</si>
  <si>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</si>
  <si>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</si>
  <si>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</si>
  <si>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</si>
  <si>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</si>
  <si>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</si>
  <si>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</si>
  <si>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</si>
  <si>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</si>
  <si>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</si>
  <si>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</si>
  <si>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</si>
  <si>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</si>
  <si>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</si>
  <si>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</si>
  <si>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</si>
  <si>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</si>
  <si>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</si>
  <si>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</si>
  <si>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</si>
  <si>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</si>
  <si>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</si>
  <si>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</si>
  <si>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</si>
  <si>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</si>
  <si>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</si>
  <si>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</si>
  <si>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</si>
  <si>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</si>
  <si>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</si>
  <si>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</si>
  <si>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</si>
  <si>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</si>
  <si>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</si>
  <si>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</si>
  <si>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</si>
  <si>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</si>
  <si>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</si>
  <si>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</si>
  <si>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</si>
  <si>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</si>
  <si>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</si>
  <si>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</si>
  <si>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</si>
  <si>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</si>
  <si>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</si>
  <si>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</si>
  <si>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</si>
  <si>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</si>
  <si>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</si>
  <si>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</si>
  <si>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</si>
  <si>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</si>
  <si>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</si>
  <si>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</si>
  <si>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</si>
  <si>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</si>
  <si>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</si>
  <si>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</si>
  <si>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</si>
  <si>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</si>
  <si>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</si>
  <si>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</si>
  <si>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</si>
  <si>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</si>
  <si>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</si>
  <si>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</si>
  <si>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</si>
  <si>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</si>
  <si>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</si>
  <si>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</si>
  <si>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</si>
  <si>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</si>
  <si>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</si>
  <si>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</si>
  <si>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</si>
  <si>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</si>
  <si>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</si>
  <si>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</si>
  <si>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</si>
  <si>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</si>
  <si>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</si>
  <si>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</si>
  <si>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</si>
  <si>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</si>
  <si>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</si>
  <si>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</si>
  <si>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</si>
  <si>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</si>
  <si>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</si>
  <si>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</si>
  <si>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</si>
  <si>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</si>
  <si>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</si>
  <si>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</si>
  <si>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</si>
  <si>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</si>
  <si>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</si>
  <si>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</si>
  <si>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</si>
  <si>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</si>
  <si>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</si>
  <si>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</si>
  <si>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</si>
  <si>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</si>
  <si>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</si>
  <si>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</si>
  <si>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</si>
  <si>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</si>
  <si>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</si>
  <si>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</si>
  <si>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</si>
  <si>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</si>
  <si>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</si>
  <si>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</si>
  <si>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</si>
  <si>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</si>
  <si>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</si>
  <si>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</si>
  <si>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</si>
  <si>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</si>
  <si>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</si>
  <si>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</si>
  <si>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</si>
  <si>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</si>
  <si>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</si>
  <si>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</si>
  <si>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</si>
  <si>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</si>
  <si>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</si>
  <si>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</si>
  <si>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</si>
  <si>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</si>
  <si>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</si>
  <si>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</si>
  <si>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</si>
  <si>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</si>
  <si>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</si>
  <si>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</si>
  <si>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</si>
  <si>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</si>
  <si>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</si>
  <si>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</si>
  <si>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</si>
  <si>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</si>
  <si>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</si>
  <si>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</si>
  <si>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</si>
  <si>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</si>
  <si>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</si>
  <si>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</si>
  <si>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</si>
  <si>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</si>
  <si>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</si>
  <si>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</si>
  <si>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</si>
  <si>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</si>
  <si>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</si>
  <si>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</si>
  <si>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</si>
  <si>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</si>
  <si>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</si>
  <si>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</si>
  <si>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</si>
  <si>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</si>
  <si>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</si>
  <si>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</si>
  <si>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</si>
  <si>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</si>
  <si>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</si>
  <si>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</si>
  <si>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</si>
  <si>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</si>
  <si>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</si>
  <si>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</si>
  <si>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</si>
  <si>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</si>
  <si>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</si>
  <si>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</si>
  <si>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</si>
  <si>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</si>
  <si>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</si>
  <si>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</si>
  <si>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</si>
  <si>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</si>
  <si>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</si>
  <si>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</si>
  <si>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</si>
  <si>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</si>
  <si>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</si>
  <si>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</si>
  <si>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</si>
  <si>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</si>
  <si>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</si>
  <si>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</si>
  <si>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</si>
  <si>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</si>
  <si>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</si>
  <si>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</si>
  <si>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</si>
  <si>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</si>
  <si>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</si>
  <si>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</si>
  <si>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</si>
  <si>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</si>
  <si>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</si>
  <si>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</si>
  <si>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</si>
  <si>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</si>
  <si>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</si>
  <si>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</si>
  <si>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</si>
  <si>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</si>
  <si>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</si>
  <si>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</si>
  <si>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</si>
  <si>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</si>
  <si>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</si>
  <si>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</si>
  <si>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</si>
  <si>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</si>
  <si>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</si>
  <si>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</si>
  <si>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</si>
  <si>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</si>
  <si>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</si>
  <si>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</si>
  <si>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</si>
  <si>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</si>
  <si>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</si>
  <si>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</si>
  <si>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</si>
  <si>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</si>
  <si>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</si>
  <si>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</si>
  <si>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</si>
  <si>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</si>
  <si>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</si>
  <si>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</si>
  <si>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</si>
  <si>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</si>
  <si>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</si>
  <si>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</si>
  <si>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</si>
  <si>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</si>
  <si>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</si>
  <si>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</si>
  <si>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</si>
  <si>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</si>
  <si>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</si>
  <si>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</si>
  <si>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</si>
  <si>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</si>
  <si>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</si>
  <si>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</si>
  <si>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</si>
  <si>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</si>
  <si>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</si>
  <si>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</si>
  <si>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</si>
  <si>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</si>
  <si>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</si>
  <si>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</si>
  <si>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</si>
  <si>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</si>
  <si>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</si>
  <si>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</si>
  <si>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</si>
  <si>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</si>
  <si>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</si>
  <si>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</si>
  <si>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</si>
  <si>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</si>
  <si>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</si>
  <si>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</si>
  <si>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</si>
  <si>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</si>
  <si>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</si>
  <si>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</si>
  <si>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</si>
  <si>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</si>
  <si>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</si>
  <si>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</si>
  <si>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</si>
  <si>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</si>
  <si>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</si>
  <si>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</si>
  <si>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</si>
  <si>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</si>
  <si>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</si>
  <si>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</si>
  <si>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</si>
  <si>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</si>
  <si>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</si>
  <si>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</si>
  <si>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</si>
  <si>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</si>
  <si>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</si>
  <si>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</si>
  <si>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</si>
  <si>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</si>
  <si>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</si>
  <si>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</si>
  <si>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</si>
  <si>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</si>
  <si>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</si>
  <si>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</si>
  <si>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</si>
  <si>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</si>
  <si>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</si>
  <si>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</si>
  <si>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</si>
  <si>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</si>
  <si>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</si>
  <si>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</si>
  <si>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</si>
  <si>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</si>
  <si>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</si>
  <si>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</si>
  <si>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</si>
  <si>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</si>
  <si>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</si>
  <si>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</si>
  <si>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</si>
  <si>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</si>
  <si>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</si>
  <si>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</si>
  <si>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</si>
  <si>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</si>
  <si>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</si>
  <si>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</si>
  <si>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</si>
  <si>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</si>
  <si>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</si>
  <si>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</si>
  <si>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</si>
  <si>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</si>
  <si>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</si>
  <si>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</si>
  <si>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</si>
  <si>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</si>
  <si>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</si>
  <si>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</si>
  <si>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</si>
  <si>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</si>
  <si>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</si>
  <si>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</si>
  <si>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</si>
  <si>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</si>
  <si>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</si>
  <si>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</si>
  <si>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</si>
  <si>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</si>
  <si>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</si>
  <si>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</si>
  <si>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</si>
  <si>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</si>
  <si>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</si>
  <si>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</si>
  <si>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</si>
  <si>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</si>
  <si>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</si>
  <si>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</si>
  <si>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</si>
  <si>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</si>
  <si>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</si>
  <si>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</si>
  <si>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</si>
  <si>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</si>
  <si>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</si>
  <si>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</si>
  <si>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</si>
  <si>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</si>
  <si>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</si>
  <si>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</si>
  <si>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</si>
  <si>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</si>
  <si>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</si>
  <si>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</si>
  <si>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</si>
  <si>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</si>
  <si>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</si>
  <si>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</si>
  <si>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</si>
  <si>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</si>
  <si>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</si>
  <si>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</si>
  <si>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</si>
  <si>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</si>
  <si>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</si>
  <si>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</si>
  <si>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</si>
  <si>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</si>
  <si>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</si>
  <si>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</si>
  <si>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</si>
  <si>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</si>
  <si>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</si>
  <si>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</si>
  <si>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</si>
  <si>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</si>
  <si>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</si>
  <si>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</si>
  <si>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</si>
  <si>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</si>
  <si>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</si>
  <si>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</si>
  <si>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</si>
  <si>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</si>
  <si>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</si>
  <si>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</si>
  <si>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</si>
  <si>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</si>
  <si>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</si>
  <si>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</si>
  <si>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</si>
  <si>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</si>
  <si>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</si>
  <si>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</si>
  <si>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</si>
  <si>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</si>
  <si>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</si>
  <si>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</si>
  <si>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</si>
  <si>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</si>
  <si>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</si>
  <si>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</si>
  <si>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</si>
  <si>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</si>
  <si>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</si>
  <si>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</si>
  <si>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</si>
  <si>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</si>
  <si>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</si>
  <si>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</si>
  <si>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</si>
  <si>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</si>
  <si>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</si>
  <si>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</si>
  <si>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</si>
  <si>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</si>
  <si>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</si>
  <si>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</si>
  <si>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</si>
  <si>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</si>
  <si>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</si>
  <si>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</si>
  <si>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</si>
  <si>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</si>
  <si>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</si>
  <si>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</si>
  <si>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</si>
  <si>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</si>
  <si>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</si>
  <si>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</si>
  <si>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</si>
  <si>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</si>
  <si>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</si>
  <si>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</si>
  <si>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</si>
  <si>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</si>
  <si>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</si>
  <si>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</si>
  <si>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</si>
  <si>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</si>
  <si>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</si>
  <si>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</si>
  <si>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</si>
  <si>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</si>
  <si>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</si>
  <si>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</si>
  <si>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</si>
  <si>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</si>
  <si>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</si>
  <si>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</si>
  <si>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</si>
  <si>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</si>
  <si>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</si>
  <si>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</si>
  <si>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</si>
  <si>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</si>
  <si>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</si>
  <si>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</si>
  <si>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</si>
  <si>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</si>
  <si>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</si>
  <si>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</si>
  <si>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</si>
  <si>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</si>
  <si>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</si>
  <si>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</si>
  <si>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</si>
  <si>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</si>
  <si>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</si>
  <si>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</si>
  <si>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</si>
  <si>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</si>
  <si>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</si>
  <si>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</si>
  <si>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</si>
  <si>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</si>
  <si>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</si>
  <si>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</si>
  <si>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</si>
  <si>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</si>
  <si>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</si>
  <si>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</si>
  <si>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</si>
  <si>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</si>
  <si>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</si>
  <si>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</si>
  <si>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</si>
  <si>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</si>
  <si>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</si>
  <si>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</si>
  <si>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</si>
  <si>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</si>
  <si>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</si>
  <si>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</si>
  <si>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</si>
  <si>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</si>
  <si>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</si>
  <si>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</si>
  <si>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</si>
  <si>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</si>
  <si>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</si>
  <si>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</si>
  <si>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</si>
  <si>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</si>
  <si>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</si>
  <si>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</si>
  <si>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</si>
  <si>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</si>
  <si>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</si>
  <si>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</si>
  <si>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</si>
  <si>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</si>
  <si>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</si>
  <si>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</si>
  <si>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</si>
  <si>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</si>
  <si>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</si>
  <si>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</si>
  <si>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</si>
  <si>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</si>
  <si>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</si>
  <si>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</si>
  <si>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</si>
  <si>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</si>
  <si>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</si>
  <si>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</si>
  <si>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</si>
  <si>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</si>
  <si>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</si>
  <si>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</si>
  <si>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</si>
  <si>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</si>
  <si>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</si>
  <si>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</si>
  <si>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</si>
  <si>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</si>
  <si>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</si>
  <si>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</si>
  <si>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</si>
  <si>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</si>
  <si>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</si>
  <si>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</si>
  <si>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</si>
  <si>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</si>
  <si>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</si>
  <si>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</si>
  <si>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</si>
  <si>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</si>
  <si>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</si>
  <si>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</si>
  <si>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</si>
  <si>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</si>
  <si>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</si>
  <si>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</si>
  <si>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</si>
  <si>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</si>
  <si>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</si>
  <si>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</si>
  <si>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</si>
  <si>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</si>
  <si>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</si>
  <si>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</si>
  <si>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</si>
  <si>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</si>
  <si>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</si>
  <si>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</si>
  <si>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</si>
  <si>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</si>
  <si>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</si>
  <si>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</si>
  <si>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</si>
  <si>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</si>
  <si>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</si>
  <si>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</si>
  <si>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</si>
  <si>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</si>
  <si>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</si>
  <si>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</si>
  <si>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</si>
  <si>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</si>
  <si>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</si>
  <si>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</si>
  <si>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</si>
  <si>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</si>
  <si>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</si>
  <si>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</si>
  <si>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</si>
  <si>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</si>
  <si>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</si>
  <si>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</si>
  <si>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</si>
  <si>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</si>
  <si>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</si>
  <si>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</si>
  <si>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</si>
  <si>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</si>
  <si>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</si>
  <si>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</si>
  <si>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</si>
  <si>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</si>
  <si>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</si>
  <si>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</si>
  <si>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</si>
  <si>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</si>
  <si>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</si>
  <si>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</si>
  <si>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</si>
  <si>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</si>
  <si>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</si>
  <si>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</si>
  <si>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</si>
  <si>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</si>
  <si>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</si>
  <si>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</si>
  <si>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</si>
  <si>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</si>
  <si>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</si>
  <si>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</si>
  <si>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</si>
  <si>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</si>
  <si>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</si>
  <si>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</si>
  <si>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</si>
  <si>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</si>
  <si>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</si>
  <si>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</si>
  <si>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</si>
  <si>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</si>
  <si>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</si>
  <si>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</si>
  <si>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</si>
  <si>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</si>
  <si>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</si>
  <si>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</si>
  <si>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</si>
  <si>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</si>
  <si>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</si>
  <si>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</si>
  <si>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</si>
  <si>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</si>
  <si>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</si>
  <si>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</si>
  <si>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</si>
  <si>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</si>
  <si>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</si>
  <si>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</si>
  <si>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</si>
  <si>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</si>
  <si>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</si>
  <si>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</si>
  <si>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</si>
  <si>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</si>
  <si>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</si>
  <si>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</si>
  <si>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</si>
  <si>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</si>
  <si>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</si>
  <si>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</si>
  <si>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</si>
  <si>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</si>
  <si>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</si>
  <si>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</si>
  <si>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</si>
  <si>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</si>
  <si>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</si>
  <si>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</si>
  <si>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</si>
  <si>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</si>
  <si>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</si>
  <si>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</si>
  <si>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</si>
  <si>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</si>
  <si>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</si>
  <si>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</si>
  <si>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</si>
  <si>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</si>
  <si>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</si>
  <si>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</si>
  <si>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</si>
  <si>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</si>
  <si>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</si>
  <si>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</si>
  <si>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</si>
  <si>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</si>
  <si>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</si>
  <si>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</si>
  <si>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</si>
  <si>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</si>
  <si>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</si>
  <si>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</si>
  <si>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</si>
  <si>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</si>
  <si>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</si>
  <si>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</si>
  <si>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</si>
  <si>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</si>
  <si>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</si>
  <si>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</si>
  <si>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</si>
  <si>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</si>
  <si>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</si>
  <si>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</si>
  <si>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</si>
  <si>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</si>
  <si>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</si>
  <si>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</si>
  <si>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</si>
  <si>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</si>
  <si>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</si>
  <si>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</si>
  <si>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</si>
  <si>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</si>
  <si>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</si>
  <si>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</si>
  <si>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</si>
  <si>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</si>
  <si>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</si>
  <si>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</si>
  <si>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</si>
  <si>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</si>
  <si>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</si>
  <si>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</si>
  <si>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</si>
  <si>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</si>
  <si>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</si>
  <si>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</si>
  <si>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</si>
  <si>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</si>
  <si>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</si>
  <si>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</si>
  <si>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</si>
  <si>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</si>
  <si>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</si>
  <si>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</si>
  <si>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</si>
  <si>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</si>
  <si>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</si>
  <si>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</si>
  <si>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</si>
  <si>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</si>
  <si>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</si>
  <si>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</si>
  <si>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</si>
  <si>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</si>
  <si>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</si>
  <si>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</si>
  <si>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</si>
  <si>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</si>
  <si>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</si>
  <si>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</si>
  <si>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</si>
  <si>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</si>
  <si>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</si>
  <si>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</si>
  <si>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</si>
  <si>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</si>
  <si>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</si>
  <si>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</si>
  <si>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</si>
  <si>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</si>
  <si>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</si>
  <si>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</si>
  <si>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</si>
  <si>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</si>
  <si>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</si>
  <si>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</si>
  <si>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</si>
  <si>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</si>
  <si>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</si>
  <si>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</si>
  <si>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</si>
  <si>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</si>
  <si>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</si>
  <si>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</si>
  <si>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</si>
  <si>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</si>
  <si>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</si>
  <si>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</si>
  <si>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</si>
  <si>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</si>
  <si>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</si>
  <si>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</si>
  <si>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</si>
  <si>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</si>
  <si>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</si>
  <si>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</si>
  <si>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</si>
  <si>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</si>
  <si>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</si>
  <si>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</si>
  <si>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</si>
  <si>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</si>
  <si>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</si>
  <si>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</si>
  <si>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</si>
  <si>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</si>
  <si>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</si>
  <si>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</si>
  <si>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</si>
  <si>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</si>
  <si>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</si>
  <si>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</si>
  <si>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</si>
  <si>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</si>
  <si>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</si>
  <si>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</si>
  <si>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</si>
  <si>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</si>
  <si>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</si>
  <si>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</si>
  <si>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</si>
  <si>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</si>
  <si>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</si>
  <si>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</si>
  <si>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</si>
  <si>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</si>
  <si>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</si>
  <si>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</si>
  <si>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</si>
  <si>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</si>
  <si>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</si>
  <si>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</si>
  <si>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</si>
  <si>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</si>
  <si>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</si>
  <si>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</si>
  <si>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</si>
  <si>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</si>
  <si>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</si>
  <si>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</si>
  <si>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</si>
  <si>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</si>
  <si>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</si>
  <si>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</si>
  <si>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</si>
  <si>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</si>
  <si>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</si>
  <si>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</si>
  <si>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</si>
  <si>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</si>
  <si>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</si>
  <si>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</si>
  <si>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</si>
  <si>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</si>
  <si>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</si>
  <si>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</si>
  <si>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</si>
  <si>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</si>
  <si>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</si>
  <si>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</si>
  <si>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</si>
  <si>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</si>
  <si>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</si>
  <si>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</si>
  <si>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</si>
  <si>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</si>
  <si>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</si>
  <si>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</si>
  <si>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</si>
  <si>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</si>
  <si>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</si>
  <si>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</si>
  <si>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</si>
  <si>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</si>
  <si>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</si>
  <si>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</si>
  <si>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</si>
  <si>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</si>
  <si>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</si>
  <si>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</si>
  <si>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</si>
  <si>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</si>
  <si>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</si>
  <si>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</si>
  <si>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</si>
  <si>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</si>
  <si>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</si>
  <si>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</si>
  <si>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</si>
  <si>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</si>
  <si>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</si>
  <si>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</si>
  <si>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</si>
  <si>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</si>
  <si>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</si>
  <si>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</si>
  <si>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</si>
  <si>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</si>
  <si>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</si>
  <si>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</si>
  <si>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</si>
  <si>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</si>
  <si>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</si>
  <si>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</si>
  <si>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</si>
  <si>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</si>
  <si>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</si>
  <si>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</si>
  <si>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</si>
  <si>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</si>
  <si>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</si>
  <si>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</si>
  <si>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</si>
  <si>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</si>
  <si>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</si>
  <si>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</si>
  <si>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</si>
  <si>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</si>
  <si>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</si>
  <si>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</si>
  <si>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</si>
  <si>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</si>
  <si>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</si>
  <si>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</si>
  <si>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</si>
  <si>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</si>
  <si>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</si>
  <si>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</si>
  <si>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</si>
  <si>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</si>
  <si>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</si>
  <si>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</si>
  <si>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</si>
  <si>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</si>
  <si>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</si>
  <si>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</si>
  <si>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</si>
  <si>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</si>
  <si>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</si>
  <si>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</si>
  <si>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</si>
  <si>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</si>
  <si>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</si>
  <si>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</si>
  <si>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</si>
  <si>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</si>
  <si>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</si>
  <si>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</si>
  <si>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</si>
  <si>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</si>
  <si>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</si>
  <si>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</si>
  <si>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</si>
  <si>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</si>
  <si>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</si>
  <si>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</si>
  <si>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</si>
  <si>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</si>
  <si>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</si>
  <si>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</si>
  <si>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</si>
  <si>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</si>
  <si>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</si>
  <si>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</si>
  <si>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</si>
  <si>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</si>
  <si>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</si>
  <si>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</si>
  <si>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</si>
  <si>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</si>
  <si>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</si>
  <si>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</si>
  <si>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</si>
  <si>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</si>
  <si>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</si>
  <si>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</si>
  <si>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</si>
  <si>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</si>
  <si>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</si>
  <si>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</si>
  <si>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</si>
  <si>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</si>
  <si>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</si>
  <si>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</si>
  <si>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</si>
  <si>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</si>
  <si>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</si>
  <si>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</si>
  <si>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</si>
  <si>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</si>
  <si>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</si>
  <si>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</si>
  <si>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</si>
  <si>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</si>
  <si>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</si>
  <si>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</si>
  <si>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</si>
  <si>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</si>
  <si>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</si>
  <si>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</si>
  <si>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</si>
  <si>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</si>
  <si>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</si>
  <si>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</si>
  <si>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</si>
  <si>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</si>
  <si>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</si>
  <si>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</si>
  <si>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</si>
  <si>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</si>
  <si>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</si>
  <si>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</si>
  <si>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</si>
  <si>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</si>
  <si>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</si>
  <si>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</si>
  <si>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</si>
  <si>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</si>
  <si>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</si>
  <si>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</si>
  <si>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</si>
  <si>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</si>
  <si>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</si>
  <si>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</si>
  <si>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</si>
  <si>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</si>
  <si>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</si>
  <si>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</si>
  <si>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</si>
  <si>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</si>
  <si>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</si>
  <si>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</si>
  <si>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</si>
  <si>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</si>
  <si>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</si>
  <si>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</si>
  <si>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</si>
  <si>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</si>
  <si>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</si>
  <si>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</si>
  <si>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</si>
  <si>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</si>
  <si>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</si>
  <si>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</si>
  <si>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</si>
  <si>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</si>
  <si>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</si>
  <si>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</si>
  <si>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</si>
  <si>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</si>
  <si>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</si>
  <si>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</si>
  <si>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</si>
  <si>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</si>
  <si>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</si>
  <si>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</si>
  <si>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</si>
  <si>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</si>
  <si>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</si>
  <si>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</si>
  <si>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</si>
  <si>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</si>
  <si>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</si>
  <si>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</si>
  <si>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</si>
  <si>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</si>
  <si>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</si>
  <si>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</si>
  <si>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</si>
  <si>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</si>
  <si>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</si>
  <si>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</si>
  <si>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</si>
  <si>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</si>
  <si>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</si>
  <si>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</si>
  <si>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</si>
  <si>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</si>
  <si>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</si>
  <si>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</si>
  <si>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</si>
  <si>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</si>
  <si>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</si>
  <si>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</si>
  <si>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</si>
  <si>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</si>
  <si>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</si>
  <si>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</si>
  <si>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</si>
  <si>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</si>
  <si>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</si>
  <si>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</si>
  <si>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</si>
  <si>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</si>
  <si>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</si>
  <si>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</si>
  <si>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</si>
  <si>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</si>
  <si>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</si>
  <si>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</si>
  <si>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</si>
  <si>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</si>
  <si>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</si>
  <si>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</si>
  <si>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</si>
  <si>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</si>
  <si>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</si>
  <si>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</si>
  <si>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</si>
  <si>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</si>
  <si>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</si>
  <si>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</si>
  <si>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</si>
  <si>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</si>
  <si>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</si>
  <si>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</si>
  <si>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</si>
  <si>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</si>
  <si>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</si>
  <si>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</si>
  <si>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</si>
  <si>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</si>
  <si>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</si>
  <si>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</si>
  <si>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</si>
  <si>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</si>
  <si>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</si>
  <si>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</si>
  <si>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</si>
  <si>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</si>
  <si>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</si>
  <si>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</si>
  <si>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</si>
  <si>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</si>
  <si>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</si>
  <si>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</si>
  <si>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</si>
  <si>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</si>
  <si>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</si>
  <si>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</si>
  <si>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</si>
  <si>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</si>
  <si>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</si>
  <si>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</si>
  <si>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</si>
  <si>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</si>
  <si>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</si>
  <si>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</si>
  <si>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</si>
  <si>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</si>
  <si>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</si>
  <si>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</si>
  <si>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</si>
  <si>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</si>
  <si>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</si>
  <si>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</si>
  <si>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</si>
  <si>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</si>
  <si>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</si>
  <si>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</si>
  <si>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</si>
  <si>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</si>
  <si>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</si>
  <si>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</si>
  <si>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</si>
  <si>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</si>
  <si>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</si>
  <si>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</si>
  <si>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</si>
  <si>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</si>
  <si>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</si>
  <si>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</si>
  <si>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</si>
  <si>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</si>
  <si>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</si>
  <si>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</si>
  <si>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</si>
  <si>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</si>
  <si>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</si>
  <si>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</si>
  <si>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</si>
  <si>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</si>
  <si>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</si>
  <si>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</si>
  <si>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</si>
  <si>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</si>
  <si>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</si>
  <si>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</si>
  <si>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</si>
  <si>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</si>
  <si>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</si>
  <si>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</si>
  <si>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</si>
  <si>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</si>
  <si>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</si>
  <si>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</si>
  <si>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</si>
  <si>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</si>
  <si>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</si>
  <si>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</si>
  <si>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</si>
  <si>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</si>
  <si>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</si>
  <si>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</si>
  <si>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</si>
  <si>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</si>
  <si>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</si>
  <si>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</si>
  <si>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</si>
  <si>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</si>
  <si>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</si>
  <si>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</si>
  <si>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</si>
  <si>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</si>
  <si>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</si>
  <si>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</si>
  <si>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</si>
  <si>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</si>
  <si>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</si>
  <si>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</si>
  <si>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</si>
  <si>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</si>
  <si>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</si>
  <si>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</si>
  <si>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</si>
  <si>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</si>
  <si>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</si>
  <si>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</si>
  <si>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</si>
  <si>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</si>
  <si>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</si>
  <si>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</si>
  <si>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</si>
  <si>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</si>
  <si>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</si>
  <si>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</si>
  <si>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</si>
  <si>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</si>
  <si>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</si>
  <si>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</si>
  <si>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</si>
  <si>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</si>
  <si>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</si>
  <si>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</si>
  <si>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</si>
  <si>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</si>
  <si>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</si>
  <si>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</si>
  <si>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</si>
  <si>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</si>
  <si>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</si>
  <si>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</si>
  <si>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</si>
  <si>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</si>
  <si>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</si>
  <si>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</si>
  <si>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</si>
  <si>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</si>
  <si>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</si>
  <si>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</si>
  <si>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</si>
  <si>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</si>
  <si>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</si>
  <si>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</si>
  <si>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</si>
  <si>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</si>
  <si>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</si>
  <si>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</si>
  <si>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</si>
  <si>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</si>
  <si>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</si>
  <si>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</si>
  <si>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</si>
  <si>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</si>
  <si>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</si>
  <si>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</si>
  <si>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</si>
  <si>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</si>
  <si>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</si>
  <si>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</si>
  <si>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</si>
  <si>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</si>
  <si>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</si>
  <si>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</si>
  <si>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</si>
  <si>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</si>
  <si>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</si>
  <si>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</si>
  <si>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</si>
  <si>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</si>
  <si>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</si>
  <si>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</si>
  <si>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</si>
  <si>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</si>
  <si>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</si>
  <si>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</si>
  <si>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</si>
  <si>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</si>
  <si>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</si>
  <si>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</si>
  <si>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</si>
  <si>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</si>
  <si>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</si>
  <si>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</si>
  <si>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</si>
  <si>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</si>
  <si>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</si>
  <si>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</si>
  <si>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</si>
  <si>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</si>
  <si>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</si>
  <si>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</si>
  <si>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</si>
  <si>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</si>
  <si>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</si>
  <si>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</si>
  <si>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</si>
  <si>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</si>
  <si>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</si>
  <si>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</si>
  <si>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</si>
  <si>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</si>
  <si>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</si>
  <si>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</si>
  <si>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</si>
  <si>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</si>
  <si>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</si>
  <si>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</si>
  <si>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</si>
  <si>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</si>
  <si>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</si>
  <si>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</si>
  <si>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</si>
  <si>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</si>
  <si>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</si>
  <si>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</si>
  <si>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</si>
  <si>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</si>
  <si>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</si>
  <si>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</si>
  <si>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</si>
  <si>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</si>
  <si>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</si>
  <si>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</si>
  <si>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</si>
  <si>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</si>
  <si>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</si>
  <si>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</si>
  <si>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</si>
  <si>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</si>
  <si>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</si>
  <si>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</si>
  <si>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</si>
  <si>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</si>
  <si>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</si>
  <si>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</si>
  <si>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</si>
  <si>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</si>
  <si>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</si>
  <si>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</si>
  <si>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</si>
  <si>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</si>
  <si>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</si>
  <si>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</si>
  <si>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</si>
  <si>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</si>
  <si>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</si>
  <si>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</si>
  <si>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</si>
  <si>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</si>
  <si>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</si>
  <si>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</si>
  <si>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</si>
  <si>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</si>
  <si>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</si>
  <si>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</si>
  <si>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</si>
  <si>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</si>
  <si>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</si>
  <si>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</si>
  <si>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</si>
  <si>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</si>
  <si>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</si>
  <si>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</si>
  <si>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</si>
  <si>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</si>
  <si>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</si>
  <si>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</si>
  <si>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</si>
  <si>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</si>
  <si>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</si>
  <si>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</si>
  <si>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</si>
  <si>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</si>
  <si>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</si>
  <si>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</si>
  <si>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</si>
  <si>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</si>
  <si>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</si>
  <si>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</si>
  <si>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</si>
  <si>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</si>
  <si>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</si>
  <si>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</si>
  <si>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</si>
  <si>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</si>
  <si>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</si>
  <si>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</si>
  <si>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</si>
  <si>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</si>
  <si>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</si>
  <si>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</si>
  <si>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</si>
  <si>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</si>
  <si>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</si>
  <si>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</si>
  <si>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</si>
  <si>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</si>
  <si>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</si>
  <si>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</si>
  <si>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</si>
  <si>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</si>
  <si>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</si>
  <si>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</si>
  <si>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</si>
  <si>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</si>
  <si>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</si>
  <si>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</si>
  <si>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</si>
  <si>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</si>
  <si>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</si>
  <si>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</si>
  <si>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</si>
  <si>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</si>
  <si>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</si>
  <si>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</si>
  <si>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</si>
  <si>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</si>
  <si>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</si>
  <si>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</si>
  <si>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</si>
  <si>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</si>
  <si>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</si>
  <si>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</si>
  <si>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</si>
  <si>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</si>
  <si>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</si>
  <si>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</si>
  <si>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</si>
  <si>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</si>
  <si>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</si>
  <si>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</si>
  <si>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</si>
  <si>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</si>
  <si>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</si>
  <si>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</si>
  <si>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</si>
  <si>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</si>
  <si>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</si>
  <si>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</si>
  <si>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</si>
  <si>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</si>
  <si>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</si>
  <si>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</si>
  <si>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</si>
  <si>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</si>
  <si>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</si>
  <si>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</si>
  <si>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</si>
  <si>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</si>
  <si>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</si>
  <si>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</si>
  <si>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</si>
  <si>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</si>
  <si>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</si>
  <si>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</si>
  <si>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</si>
  <si>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</si>
  <si>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</si>
  <si>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</si>
  <si>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</si>
  <si>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</si>
  <si>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</si>
  <si>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</si>
  <si>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</si>
  <si>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</si>
  <si>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</si>
  <si>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</si>
  <si>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</si>
  <si>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</si>
  <si>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</si>
  <si>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</si>
  <si>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</si>
  <si>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</si>
  <si>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</si>
  <si>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</si>
  <si>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</si>
  <si>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</si>
  <si>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</si>
  <si>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</si>
  <si>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</si>
  <si>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</si>
  <si>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</si>
  <si>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</si>
  <si>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</si>
  <si>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</si>
  <si>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</si>
  <si>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</si>
  <si>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</si>
  <si>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</si>
  <si>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</si>
  <si>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</si>
  <si>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</si>
  <si>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</si>
  <si>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</si>
  <si>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</si>
  <si>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</si>
  <si>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</si>
  <si>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</si>
  <si>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</si>
  <si>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</si>
  <si>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</si>
  <si>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</si>
  <si>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</si>
  <si>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</si>
  <si>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</si>
  <si>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</si>
  <si>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</si>
  <si>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</si>
  <si>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</si>
  <si>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</si>
  <si>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</si>
  <si>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</si>
  <si>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</si>
  <si>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</si>
  <si>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</si>
  <si>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</si>
  <si>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</si>
  <si>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</si>
  <si>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</si>
  <si>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</si>
  <si>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</si>
  <si>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</si>
  <si>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</si>
  <si>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</si>
  <si>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</si>
  <si>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</si>
  <si>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</si>
  <si>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</si>
  <si>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</si>
  <si>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</si>
  <si>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</si>
  <si>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</si>
  <si>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</si>
  <si>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</si>
  <si>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</si>
  <si>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</si>
  <si>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</si>
  <si>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</si>
  <si>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</si>
  <si>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</si>
  <si>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</si>
  <si>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</si>
  <si>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</si>
  <si>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</si>
  <si>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</si>
  <si>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</si>
  <si>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</si>
  <si>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</si>
  <si>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</si>
  <si>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</si>
  <si>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</si>
  <si>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</si>
  <si>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</si>
  <si>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</si>
  <si>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</si>
  <si>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</si>
  <si>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</si>
  <si>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</si>
  <si>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</si>
  <si>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</si>
  <si>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</si>
  <si>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</si>
  <si>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</si>
  <si>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</si>
  <si>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</si>
  <si>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</si>
  <si>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</si>
  <si>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</si>
  <si>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</si>
  <si>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</si>
  <si>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</si>
  <si>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</si>
  <si>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</si>
  <si>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</si>
  <si>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</si>
  <si>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</si>
  <si>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</si>
  <si>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</si>
  <si>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</si>
  <si>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</si>
  <si>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</si>
  <si>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</si>
  <si>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</si>
  <si>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</si>
  <si>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</si>
  <si>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</si>
  <si>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</si>
  <si>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</si>
  <si>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</si>
  <si>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</si>
  <si>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</si>
  <si>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</si>
  <si>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</si>
  <si>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</si>
  <si>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</si>
  <si>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</si>
  <si>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</si>
  <si>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</si>
  <si>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</si>
  <si>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</si>
  <si>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</si>
  <si>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</si>
  <si>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</si>
  <si>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</si>
  <si>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</si>
  <si>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</si>
  <si>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</si>
  <si>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</si>
  <si>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</si>
  <si>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</si>
  <si>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</si>
  <si>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</si>
  <si>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</si>
  <si>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</si>
  <si>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</si>
  <si>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</si>
  <si>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</si>
  <si>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</si>
  <si>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</si>
  <si>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</si>
  <si>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</si>
  <si>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</si>
  <si>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</si>
  <si>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</si>
  <si>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</si>
  <si>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</si>
  <si>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</si>
  <si>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</si>
  <si>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</si>
  <si>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</si>
  <si>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</si>
  <si>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</si>
  <si>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</si>
  <si>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</si>
  <si>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</si>
  <si>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</si>
  <si>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</si>
  <si>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</si>
  <si>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</si>
  <si>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</si>
  <si>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</si>
  <si>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</si>
  <si>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</si>
  <si>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</si>
  <si>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</si>
  <si>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</si>
  <si>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</si>
  <si>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</si>
  <si>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</si>
  <si>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</si>
  <si>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</si>
  <si>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</si>
  <si>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</si>
  <si>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</si>
  <si>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</si>
  <si>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</si>
  <si>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</si>
  <si>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</si>
  <si>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</si>
  <si>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</si>
  <si>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</si>
  <si>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</si>
  <si>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</si>
  <si>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</si>
  <si>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</si>
  <si>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</si>
  <si>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</si>
  <si>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</si>
  <si>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</si>
  <si>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</si>
  <si>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</si>
  <si>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</si>
  <si>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</si>
  <si>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</si>
  <si>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</si>
  <si>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</si>
  <si>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</si>
  <si>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</si>
  <si>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</si>
  <si>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</si>
  <si>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</si>
  <si>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</si>
  <si>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</si>
  <si>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</si>
  <si>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</si>
  <si>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</si>
  <si>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</si>
  <si>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</si>
  <si>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</si>
  <si>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</si>
  <si>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</si>
  <si>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</si>
  <si>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</si>
  <si>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</si>
  <si>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</si>
  <si>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</si>
  <si>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</si>
  <si>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</si>
  <si>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</si>
  <si>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</si>
  <si>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</si>
  <si>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</si>
  <si>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</si>
  <si>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</si>
  <si>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</si>
  <si>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</si>
  <si>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</si>
  <si>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</si>
  <si>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</si>
  <si>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</si>
  <si>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</si>
  <si>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</si>
  <si>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</si>
  <si>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</si>
  <si>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</si>
  <si>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</si>
  <si>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</si>
  <si>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</si>
  <si>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</si>
  <si>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</si>
  <si>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</si>
  <si>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</si>
  <si>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</si>
  <si>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</si>
  <si>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</si>
  <si>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</si>
  <si>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</si>
  <si>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</si>
  <si>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</si>
  <si>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</si>
  <si>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</si>
  <si>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</si>
  <si>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</si>
  <si>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</si>
  <si>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</si>
  <si>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</si>
  <si>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</si>
  <si>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</si>
  <si>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</si>
  <si>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</si>
  <si>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</si>
  <si>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</si>
  <si>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</si>
  <si>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</si>
  <si>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</si>
  <si>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</si>
  <si>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</si>
  <si>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</si>
  <si>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</si>
  <si>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</si>
  <si>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</si>
  <si>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</si>
  <si>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</si>
  <si>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</si>
  <si>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</si>
  <si>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</si>
  <si>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</si>
  <si>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</si>
  <si>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</si>
  <si>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</si>
  <si>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</si>
  <si>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</si>
  <si>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</si>
  <si>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</si>
  <si>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</si>
  <si>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</si>
  <si>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</si>
  <si>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</si>
  <si>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</si>
  <si>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</si>
  <si>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</si>
  <si>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</si>
  <si>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</si>
  <si>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</si>
  <si>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</si>
  <si>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</si>
  <si>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</si>
  <si>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</si>
  <si>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</si>
  <si>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</si>
  <si>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</si>
  <si>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</si>
  <si>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</si>
  <si>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</si>
  <si>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</si>
  <si>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</si>
  <si>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</si>
  <si>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</si>
  <si>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</si>
  <si>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</si>
  <si>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</si>
  <si>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</si>
  <si>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</si>
  <si>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</si>
  <si>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</si>
  <si>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</si>
  <si>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</si>
  <si>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</si>
  <si>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</si>
  <si>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</si>
  <si>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</si>
  <si>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</si>
  <si>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</si>
  <si>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</si>
  <si>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</si>
  <si>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</si>
  <si>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</si>
  <si>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</si>
  <si>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</si>
  <si>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</si>
  <si>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</si>
  <si>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</si>
  <si>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</si>
  <si>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</si>
  <si>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</si>
  <si>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</si>
  <si>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</si>
  <si>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</si>
  <si>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</si>
  <si>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</si>
  <si>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</si>
  <si>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</si>
  <si>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</si>
  <si>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</si>
  <si>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</si>
  <si>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</si>
  <si>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</si>
  <si>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</si>
  <si>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</si>
  <si>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</si>
  <si>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</si>
  <si>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</si>
  <si>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</si>
  <si>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</si>
  <si>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</si>
  <si>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</si>
  <si>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</si>
  <si>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</si>
  <si>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</si>
  <si>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</si>
  <si>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</si>
  <si>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</si>
  <si>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</si>
  <si>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</si>
  <si>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</si>
  <si>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</si>
  <si>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</si>
  <si>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</si>
  <si>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</si>
  <si>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</si>
  <si>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</si>
  <si>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</si>
  <si>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</si>
  <si>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</si>
  <si>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</si>
  <si>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</si>
  <si>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</si>
  <si>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</si>
  <si>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</si>
  <si>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</si>
  <si>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</si>
  <si>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</si>
  <si>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</si>
  <si>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</si>
  <si>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</si>
  <si>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</si>
  <si>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</si>
  <si>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</si>
  <si>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</si>
  <si>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</si>
  <si>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</si>
  <si>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</si>
  <si>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</si>
  <si>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</si>
  <si>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</si>
  <si>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</si>
  <si>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</si>
  <si>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</si>
  <si>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</si>
  <si>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</si>
  <si>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</si>
  <si>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</si>
  <si>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</si>
  <si>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</si>
  <si>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</si>
  <si>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</si>
  <si>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</si>
  <si>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</si>
  <si>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</si>
  <si>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</si>
  <si>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</si>
  <si>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</si>
  <si>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</si>
  <si>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</si>
  <si>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</si>
  <si>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</si>
  <si>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</si>
  <si>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</si>
  <si>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</si>
  <si>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</si>
  <si>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</si>
  <si>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</si>
  <si>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</si>
  <si>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</si>
  <si>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</si>
  <si>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</si>
  <si>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</si>
  <si>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</si>
  <si>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</si>
  <si>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</si>
  <si>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</si>
  <si>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</si>
  <si>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</si>
  <si>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</si>
  <si>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</si>
  <si>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</si>
  <si>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</si>
  <si>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</si>
  <si>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</si>
  <si>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</si>
  <si>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</si>
  <si>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</si>
  <si>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</si>
  <si>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</si>
  <si>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</si>
  <si>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</si>
  <si>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</si>
  <si>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</si>
  <si>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</si>
  <si>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</si>
  <si>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</si>
  <si>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</si>
  <si>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</si>
  <si>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</si>
  <si>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</si>
  <si>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</si>
  <si>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</si>
  <si>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</si>
  <si>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</si>
  <si>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</si>
  <si>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</si>
  <si>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</si>
  <si>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</si>
  <si>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</si>
  <si>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</si>
  <si>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</si>
  <si>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</si>
  <si>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</si>
  <si>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</si>
  <si>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</si>
  <si>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</si>
  <si>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</si>
  <si>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</si>
  <si>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</si>
  <si>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</si>
  <si>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</si>
  <si>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</si>
  <si>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</si>
  <si>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</si>
  <si>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</si>
  <si>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</si>
  <si>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</si>
  <si>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</si>
  <si>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</si>
  <si>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</si>
  <si>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</si>
  <si>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</si>
  <si>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</si>
  <si>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</si>
  <si>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</si>
  <si>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</si>
  <si>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</si>
  <si>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</si>
  <si>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</si>
  <si>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</si>
  <si>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</si>
  <si>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</si>
  <si>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</si>
  <si>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</si>
  <si>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</si>
  <si>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</si>
  <si>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</si>
  <si>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</si>
  <si>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</si>
  <si>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</si>
  <si>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</si>
  <si>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</si>
  <si>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</si>
  <si>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</si>
  <si>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</si>
  <si>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</si>
  <si>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</si>
  <si>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</si>
  <si>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</si>
  <si>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</si>
  <si>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</si>
  <si>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</si>
  <si>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</si>
  <si>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</si>
  <si>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</si>
  <si>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</si>
  <si>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</si>
  <si>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</si>
  <si>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</si>
  <si>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</si>
  <si>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</si>
  <si>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</si>
  <si>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</si>
  <si>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</si>
  <si>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</si>
  <si>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</si>
  <si>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</si>
  <si>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</si>
  <si>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</si>
  <si>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</si>
  <si>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</si>
  <si>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</si>
  <si>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</si>
  <si>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</si>
  <si>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</si>
  <si>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</si>
  <si>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</si>
  <si>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</si>
  <si>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</si>
  <si>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</si>
  <si>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</si>
  <si>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</si>
  <si>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</si>
  <si>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</si>
  <si>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</si>
  <si>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</si>
  <si>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</si>
  <si>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</si>
  <si>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</si>
  <si>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</si>
  <si>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</si>
  <si>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</si>
  <si>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</si>
  <si>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</si>
  <si>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</si>
  <si>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</si>
  <si>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</si>
  <si>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</si>
  <si>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</si>
  <si>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</si>
  <si>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</si>
  <si>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</si>
  <si>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</si>
  <si>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</si>
  <si>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</si>
  <si>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</si>
  <si>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</si>
  <si>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</si>
  <si>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</si>
  <si>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</si>
  <si>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</si>
  <si>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</si>
  <si>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</si>
  <si>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</si>
  <si>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</si>
  <si>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</si>
  <si>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</si>
  <si>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</si>
  <si>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</si>
  <si>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</si>
  <si>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</si>
  <si>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</si>
  <si>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</si>
  <si>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</si>
  <si>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</si>
  <si>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</si>
  <si>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</si>
  <si>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</si>
  <si>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</si>
  <si>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</si>
  <si>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</si>
  <si>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</si>
  <si>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</si>
  <si>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</si>
  <si>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</si>
  <si>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</si>
  <si>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</si>
  <si>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</si>
  <si>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</si>
  <si>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</si>
  <si>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</si>
  <si>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</si>
  <si>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</si>
  <si>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</si>
  <si>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</si>
  <si>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</si>
  <si>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</si>
  <si>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</si>
  <si>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</si>
  <si>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</si>
  <si>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</si>
  <si>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</si>
  <si>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</si>
  <si>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</si>
  <si>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</si>
  <si>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</si>
  <si>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</si>
  <si>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</si>
  <si>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</si>
  <si>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</si>
  <si>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</si>
  <si>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</si>
  <si>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</si>
  <si>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</si>
  <si>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</si>
  <si>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</si>
  <si>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</si>
  <si>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</si>
  <si>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</si>
  <si>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</si>
  <si>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</si>
  <si>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</si>
  <si>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</si>
  <si>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</si>
  <si>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</si>
  <si>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</si>
  <si>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</si>
  <si>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</si>
  <si>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</si>
  <si>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</si>
  <si>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</si>
  <si>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</si>
  <si>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</si>
  <si>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</si>
  <si>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</si>
  <si>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</si>
  <si>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</si>
  <si>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</si>
  <si>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</si>
  <si>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</si>
  <si>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</si>
  <si>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</si>
  <si>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</si>
  <si>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</si>
  <si>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</si>
  <si>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</si>
  <si>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</si>
  <si>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</si>
  <si>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</si>
  <si>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</si>
  <si>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</si>
  <si>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</si>
  <si>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</si>
  <si>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</si>
  <si>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</si>
  <si>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</si>
  <si>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</si>
  <si>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</si>
  <si>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</si>
  <si>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</si>
  <si>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</si>
  <si>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</si>
  <si>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</si>
  <si>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</si>
  <si>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</si>
  <si>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</si>
  <si>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</si>
  <si>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</si>
  <si>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</si>
  <si>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</si>
  <si>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</si>
  <si>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</si>
  <si>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</si>
  <si>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</si>
  <si>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</si>
  <si>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</si>
  <si>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</si>
  <si>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</si>
  <si>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</si>
  <si>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</si>
  <si>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</si>
  <si>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</si>
  <si>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</si>
  <si>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</si>
  <si>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</si>
  <si>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</si>
  <si>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</si>
  <si>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</si>
  <si>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</si>
  <si>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</si>
  <si>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</si>
  <si>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</si>
  <si>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</si>
  <si>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</si>
  <si>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</si>
  <si>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</si>
  <si>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</si>
  <si>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</si>
  <si>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</si>
  <si>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</si>
  <si>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</si>
  <si>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</si>
  <si>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</si>
  <si>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</si>
  <si>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</si>
  <si>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</si>
  <si>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</si>
  <si>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</si>
  <si>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</si>
  <si>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</si>
  <si>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</si>
  <si>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</si>
  <si>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</si>
  <si>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</si>
  <si>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</si>
  <si>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</si>
  <si>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</si>
  <si>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</si>
  <si>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</si>
  <si>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</si>
  <si>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</si>
  <si>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</si>
  <si>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</si>
  <si>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</si>
  <si>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</si>
  <si>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</si>
  <si>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</si>
  <si>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</si>
  <si>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</si>
  <si>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</si>
  <si>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</si>
  <si>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</si>
  <si>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</si>
  <si>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</si>
  <si>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</si>
  <si>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</si>
  <si>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</si>
  <si>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</si>
  <si>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</si>
  <si>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</si>
  <si>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</si>
  <si>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</si>
  <si>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</si>
  <si>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</si>
  <si>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</si>
  <si>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</si>
  <si>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</si>
  <si>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</si>
  <si>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</si>
  <si>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</si>
  <si>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</si>
  <si>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</si>
  <si>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</si>
  <si>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</si>
  <si>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</si>
  <si>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</si>
  <si>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</si>
  <si>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</si>
  <si>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</si>
  <si>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</si>
  <si>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</si>
  <si>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</si>
  <si>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</si>
  <si>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</si>
  <si>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</si>
  <si>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</si>
  <si>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</si>
  <si>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</si>
  <si>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</si>
  <si>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</si>
  <si>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</si>
  <si>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</si>
  <si>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</si>
  <si>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</si>
  <si>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</si>
  <si>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</si>
  <si>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</si>
  <si>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</si>
  <si>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</si>
  <si>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</si>
  <si>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</si>
  <si>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</si>
  <si>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</si>
  <si>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</si>
  <si>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</si>
  <si>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</si>
  <si>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</si>
  <si>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</si>
  <si>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</si>
  <si>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</si>
  <si>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</si>
  <si>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</si>
  <si>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</si>
  <si>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</si>
  <si>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</si>
  <si>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</si>
  <si>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</si>
  <si>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</si>
  <si>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</si>
  <si>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</si>
  <si>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</si>
  <si>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</si>
  <si>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</si>
  <si>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</si>
  <si>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</si>
  <si>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</si>
  <si>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</si>
  <si>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</si>
  <si>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</si>
  <si>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</si>
  <si>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</si>
  <si>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</si>
  <si>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</si>
  <si>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</si>
  <si>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</si>
  <si>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</si>
  <si>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</si>
  <si>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</si>
  <si>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</si>
  <si>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</si>
  <si>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</si>
  <si>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</si>
  <si>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</si>
  <si>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</si>
  <si>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</si>
  <si>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</si>
  <si>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</si>
  <si>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</si>
  <si>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</si>
  <si>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</si>
  <si>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</si>
  <si>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</si>
  <si>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</si>
  <si>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</si>
  <si>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</si>
  <si>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</si>
  <si>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</si>
  <si>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</si>
  <si>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</si>
  <si>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</si>
  <si>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</si>
  <si>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</si>
  <si>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</si>
  <si>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</si>
  <si>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</si>
  <si>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</si>
  <si>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</si>
  <si>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</si>
  <si>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</si>
  <si>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</si>
  <si>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</si>
  <si>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</si>
  <si>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</si>
  <si>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</si>
  <si>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</si>
  <si>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</si>
  <si>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</si>
  <si>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</si>
  <si>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</si>
  <si>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</si>
  <si>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</si>
  <si>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</si>
  <si>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</si>
  <si>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</si>
  <si>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</si>
  <si>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</si>
  <si>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</si>
  <si>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</si>
  <si>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</si>
  <si>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</si>
  <si>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</si>
  <si>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</si>
  <si>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</si>
  <si>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</si>
  <si>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</si>
  <si>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</si>
  <si>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</si>
  <si>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</si>
  <si>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</si>
  <si>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</si>
  <si>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</si>
  <si>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</si>
  <si>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</si>
  <si>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</si>
  <si>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</si>
  <si>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</si>
  <si>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</si>
  <si>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</si>
  <si>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</si>
  <si>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</si>
  <si>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</si>
  <si>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</si>
  <si>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</si>
  <si>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</si>
  <si>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</si>
  <si>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</si>
  <si>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</si>
  <si>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</si>
  <si>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</si>
  <si>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</si>
  <si>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</si>
  <si>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</si>
  <si>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</si>
  <si>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</si>
  <si>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</si>
  <si>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</si>
  <si>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</si>
  <si>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</si>
  <si>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</si>
  <si>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</si>
  <si>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</si>
  <si>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</si>
  <si>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</si>
  <si>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</si>
  <si>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</si>
  <si>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</si>
  <si>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</si>
  <si>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</si>
  <si>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</si>
  <si>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</si>
  <si>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</si>
  <si>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</si>
  <si>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</si>
  <si>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</si>
  <si>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</si>
  <si>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</si>
  <si>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</si>
  <si>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</si>
  <si>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</si>
  <si>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</si>
  <si>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</si>
  <si>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</si>
  <si>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</si>
  <si>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</si>
  <si>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</si>
  <si>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</si>
  <si>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</si>
  <si>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</si>
  <si>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</si>
  <si>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</si>
  <si>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</si>
  <si>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</si>
  <si>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</si>
  <si>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</si>
  <si>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</si>
  <si>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</si>
  <si>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</si>
  <si>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</si>
  <si>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</si>
  <si>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</si>
  <si>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</si>
  <si>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</si>
  <si>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</si>
  <si>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</si>
  <si>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</si>
  <si>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</si>
  <si>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</si>
  <si>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</si>
  <si>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</si>
  <si>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</si>
  <si>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</si>
  <si>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</si>
  <si>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</si>
  <si>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</si>
  <si>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</si>
  <si>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</si>
  <si>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</si>
  <si>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</si>
  <si>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</si>
  <si>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</si>
  <si>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</si>
  <si>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</si>
  <si>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</si>
  <si>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</si>
  <si>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</si>
  <si>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</si>
  <si>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</si>
  <si>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</si>
  <si>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</si>
  <si>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</si>
  <si>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</si>
  <si>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</si>
  <si>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</si>
  <si>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</si>
  <si>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</si>
  <si>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</si>
  <si>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</si>
  <si>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</si>
  <si>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</si>
  <si>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</si>
  <si>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</si>
  <si>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</si>
  <si>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</si>
  <si>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</si>
  <si>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</si>
  <si>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</si>
  <si>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</si>
  <si>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</si>
  <si>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</si>
  <si>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</si>
  <si>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</si>
  <si>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</si>
  <si>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</si>
  <si>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</si>
  <si>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</si>
  <si>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</si>
  <si>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</si>
  <si>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</si>
  <si>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</si>
  <si>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</si>
  <si>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</si>
  <si>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</si>
  <si>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</si>
  <si>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</si>
  <si>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</si>
  <si>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</si>
  <si>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</si>
  <si>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</si>
  <si>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</si>
  <si>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</si>
  <si>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</si>
  <si>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</si>
  <si>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</si>
  <si>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</si>
  <si>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</si>
  <si>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</si>
  <si>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</si>
  <si>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</si>
  <si>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</si>
  <si>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</si>
  <si>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</si>
  <si>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</si>
  <si>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</si>
  <si>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</si>
  <si>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</si>
  <si>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</si>
  <si>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</si>
  <si>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</si>
  <si>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</si>
  <si>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</si>
  <si>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</si>
  <si>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</si>
  <si>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</si>
  <si>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</si>
  <si>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</si>
  <si>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</si>
  <si>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</si>
  <si>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</si>
  <si>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</si>
  <si>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</si>
  <si>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</si>
  <si>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</si>
  <si>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</si>
  <si>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</si>
  <si>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</si>
  <si>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</si>
  <si>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</si>
  <si>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</si>
  <si>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</si>
  <si>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</si>
  <si>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</si>
  <si>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</si>
  <si>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</si>
  <si>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</si>
  <si>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</si>
  <si>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</si>
  <si>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</si>
  <si>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</si>
  <si>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</si>
  <si>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</si>
  <si>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</si>
  <si>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</si>
  <si>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</si>
  <si>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</si>
  <si>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</si>
  <si>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</si>
  <si>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</si>
  <si>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</si>
  <si>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</si>
  <si>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</si>
  <si>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</si>
  <si>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</si>
  <si>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</si>
  <si>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</si>
  <si>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</si>
  <si>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</si>
  <si>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</si>
  <si>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</si>
  <si>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</si>
  <si>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</si>
  <si>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</si>
  <si>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</si>
  <si>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</si>
  <si>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</si>
  <si>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</si>
  <si>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</si>
  <si>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</si>
  <si>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</si>
  <si>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</si>
  <si>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</si>
  <si>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</si>
  <si>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</si>
  <si>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</si>
  <si>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</si>
  <si>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</si>
  <si>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</si>
  <si>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</si>
  <si>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</si>
  <si>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</si>
  <si>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</si>
  <si>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</si>
  <si>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</si>
  <si>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</si>
  <si>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</si>
  <si>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</si>
  <si>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</si>
  <si>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</si>
  <si>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</si>
  <si>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</si>
  <si>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</si>
  <si>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</si>
  <si>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</si>
  <si>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</si>
  <si>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</si>
  <si>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</si>
  <si>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</si>
  <si>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</si>
  <si>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</si>
  <si>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</si>
  <si>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</si>
  <si>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</si>
  <si>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</si>
  <si>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</si>
  <si>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</si>
  <si>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</si>
  <si>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</si>
  <si>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</si>
  <si>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</si>
  <si>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</si>
  <si>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</si>
  <si>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</si>
  <si>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</si>
  <si>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</si>
  <si>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</si>
  <si>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</si>
  <si>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</si>
  <si>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</si>
  <si>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</si>
  <si>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</si>
  <si>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</si>
  <si>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</si>
  <si>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</si>
  <si>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</si>
  <si>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</si>
  <si>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</si>
  <si>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</si>
  <si>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</si>
  <si>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</si>
  <si>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</si>
  <si>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</si>
  <si>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</si>
  <si>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</si>
  <si>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</si>
  <si>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</si>
  <si>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</si>
  <si>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</si>
  <si>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</si>
  <si>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</si>
  <si>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</si>
  <si>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</si>
  <si>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</si>
  <si>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</si>
  <si>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</si>
  <si>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</si>
  <si>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</si>
  <si>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</si>
  <si>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</si>
  <si>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</si>
  <si>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</si>
  <si>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</si>
  <si>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</si>
  <si>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</si>
  <si>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</si>
  <si>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</si>
  <si>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</si>
  <si>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</si>
  <si>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</si>
  <si>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</si>
  <si>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</si>
  <si>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</si>
  <si>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</si>
  <si>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</si>
  <si>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</si>
  <si>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</si>
  <si>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</si>
  <si>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</si>
  <si>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</si>
  <si>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</si>
  <si>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</si>
  <si>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</si>
  <si>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</si>
  <si>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</si>
  <si>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</si>
  <si>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</si>
  <si>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</si>
  <si>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</si>
  <si>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</si>
  <si>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</si>
  <si>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</si>
  <si>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</si>
  <si>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</si>
  <si>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</si>
  <si>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</si>
  <si>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</si>
  <si>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</si>
  <si>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</si>
  <si>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</si>
  <si>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</si>
  <si>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</si>
  <si>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</si>
  <si>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</si>
  <si>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</si>
  <si>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</si>
  <si>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</si>
  <si>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</si>
  <si>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</si>
  <si>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</si>
  <si>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</si>
  <si>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</si>
  <si>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</si>
  <si>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</si>
  <si>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</si>
  <si>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</si>
  <si>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</si>
  <si>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</si>
  <si>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</si>
  <si>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</si>
  <si>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</si>
  <si>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</si>
  <si>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</si>
  <si>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</si>
  <si>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</si>
  <si>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</si>
  <si>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</si>
  <si>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</si>
  <si>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</si>
  <si>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</si>
  <si>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</si>
  <si>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</si>
  <si>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</si>
  <si>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</si>
  <si>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</si>
  <si>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</si>
  <si>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</si>
  <si>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</si>
  <si>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</si>
  <si>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</si>
  <si>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</si>
  <si>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</si>
  <si>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</si>
  <si>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</si>
  <si>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</si>
  <si>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</si>
  <si>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</si>
  <si>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</si>
  <si>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</si>
  <si>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</si>
  <si>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</si>
  <si>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</si>
  <si>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</si>
  <si>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</si>
  <si>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</si>
  <si>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</si>
  <si>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</si>
  <si>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</si>
  <si>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</si>
  <si>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</si>
  <si>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</si>
  <si>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</si>
  <si>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</si>
  <si>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</si>
  <si>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</si>
  <si>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</si>
  <si>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</si>
  <si>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</si>
  <si>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</si>
  <si>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</si>
  <si>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</si>
  <si>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</si>
  <si>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</si>
  <si>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</si>
  <si>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</si>
  <si>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</si>
  <si>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</si>
  <si>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</si>
  <si>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</si>
  <si>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</si>
  <si>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</si>
  <si>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</si>
  <si>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</si>
  <si>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</si>
  <si>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</si>
  <si>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</si>
  <si>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</si>
  <si>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</si>
  <si>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</si>
  <si>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</si>
  <si>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</si>
  <si>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</si>
  <si>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</si>
  <si>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</si>
  <si>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</si>
  <si>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</si>
  <si>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</si>
  <si>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</si>
  <si>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</si>
  <si>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</si>
  <si>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</si>
  <si>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</si>
  <si>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</si>
  <si>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</si>
  <si>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</si>
  <si>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</si>
  <si>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</si>
  <si>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</si>
  <si>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</si>
  <si>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</si>
  <si>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</si>
  <si>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</si>
  <si>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</si>
  <si>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</si>
  <si>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</si>
  <si>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</si>
  <si>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</si>
  <si>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</si>
  <si>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</si>
  <si>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</si>
  <si>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</si>
  <si>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</si>
  <si>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</si>
  <si>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</si>
  <si>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</si>
  <si>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</si>
  <si>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</si>
  <si>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</si>
  <si>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</si>
  <si>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</si>
  <si>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</si>
  <si>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</si>
  <si>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</si>
  <si>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</si>
  <si>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</si>
  <si>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</si>
  <si>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</si>
  <si>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</si>
  <si>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</si>
  <si>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</si>
  <si>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</si>
  <si>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</si>
  <si>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</si>
  <si>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</si>
  <si>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</si>
  <si>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</si>
  <si>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</si>
  <si>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</si>
  <si>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</si>
  <si>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</si>
  <si>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</si>
  <si>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</si>
  <si>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</si>
  <si>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</si>
  <si>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</si>
  <si>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</si>
  <si>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</si>
  <si>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</si>
  <si>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</si>
  <si>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</si>
  <si>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</si>
  <si>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</si>
  <si>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</si>
  <si>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</si>
  <si>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</si>
  <si>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</si>
  <si>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</si>
  <si>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</si>
  <si>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</si>
  <si>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</si>
  <si>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</si>
  <si>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</si>
  <si>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</si>
  <si>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</si>
  <si>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</si>
  <si>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</si>
  <si>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</si>
  <si>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</si>
  <si>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</si>
  <si>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</si>
  <si>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</si>
  <si>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</si>
  <si>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</si>
  <si>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</si>
  <si>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</si>
  <si>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</si>
  <si>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</si>
  <si>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</si>
  <si>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</si>
  <si>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</si>
  <si>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</si>
  <si>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</si>
  <si>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</si>
  <si>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</si>
  <si>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</si>
  <si>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</si>
  <si>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</si>
  <si>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</si>
  <si>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</si>
  <si>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</si>
  <si>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</si>
  <si>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</si>
  <si>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</si>
  <si>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</si>
  <si>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</si>
  <si>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</si>
  <si>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</si>
  <si>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</si>
  <si>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</si>
  <si>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</si>
  <si>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</si>
  <si>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</si>
  <si>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</si>
  <si>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</si>
  <si>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</si>
  <si>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</si>
  <si>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</si>
  <si>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</si>
  <si>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</si>
  <si>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</si>
  <si>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</si>
  <si>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</si>
  <si>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</si>
  <si>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</si>
  <si>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</si>
  <si>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</si>
  <si>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</si>
  <si>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</si>
  <si>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</si>
  <si>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</si>
  <si>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</si>
  <si>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</si>
  <si>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</si>
  <si>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</si>
  <si>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</si>
  <si>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</si>
  <si>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</si>
  <si>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</si>
  <si>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</si>
  <si>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</si>
  <si>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</si>
  <si>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</si>
  <si>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</si>
  <si>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</si>
  <si>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</si>
  <si>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</si>
  <si>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</si>
  <si>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</si>
  <si>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</si>
  <si>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</si>
  <si>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</si>
  <si>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</si>
  <si>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</si>
  <si>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</si>
  <si>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</si>
  <si>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</si>
  <si>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</si>
  <si>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</si>
  <si>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</si>
  <si>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</si>
  <si>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</si>
  <si>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</si>
  <si>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</si>
  <si>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</si>
  <si>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</si>
  <si>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</si>
  <si>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</si>
  <si>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</si>
  <si>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</si>
  <si>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</si>
  <si>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</si>
  <si>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</si>
  <si>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</si>
  <si>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</si>
  <si>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</si>
  <si>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</si>
  <si>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</si>
  <si>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</si>
  <si>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</si>
  <si>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</si>
  <si>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</si>
  <si>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</si>
  <si>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</si>
  <si>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</si>
  <si>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</si>
  <si>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</si>
  <si>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</si>
  <si>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</si>
  <si>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</si>
  <si>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</si>
  <si>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</si>
  <si>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</si>
  <si>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</si>
  <si>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</si>
  <si>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</si>
  <si>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</si>
  <si>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</si>
  <si>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</si>
  <si>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</si>
  <si>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</si>
  <si>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</si>
  <si>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</si>
  <si>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</si>
  <si>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</si>
  <si>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</si>
  <si>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</si>
  <si>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</si>
  <si>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</si>
  <si>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</si>
  <si>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</si>
  <si>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</si>
  <si>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</si>
  <si>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</si>
  <si>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</si>
  <si>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</si>
  <si>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</si>
  <si>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</si>
  <si>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</si>
  <si>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</si>
  <si>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</si>
  <si>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</si>
  <si>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</si>
  <si>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</si>
  <si>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</si>
  <si>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</si>
  <si>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</si>
  <si>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</si>
  <si>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</si>
  <si>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</si>
  <si>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</si>
  <si>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</si>
  <si>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</si>
  <si>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</si>
  <si>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</si>
  <si>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</si>
  <si>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</si>
  <si>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</si>
  <si>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</si>
  <si>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</si>
  <si>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</si>
  <si>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</si>
  <si>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</si>
  <si>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</si>
  <si>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</si>
  <si>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</si>
  <si>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</si>
  <si>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</si>
  <si>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</si>
  <si>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</si>
  <si>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</si>
  <si>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</si>
  <si>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</si>
  <si>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</si>
  <si>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</si>
  <si>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</si>
  <si>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</si>
  <si>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</si>
  <si>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</si>
  <si>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</si>
  <si>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</si>
  <si>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</si>
  <si>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</si>
  <si>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</si>
  <si>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</si>
  <si>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</si>
  <si>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</si>
  <si>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</si>
  <si>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</si>
  <si>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</si>
  <si>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</si>
  <si>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</si>
  <si>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</si>
  <si>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</si>
  <si>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</si>
  <si>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</si>
  <si>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</si>
  <si>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</si>
  <si>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</si>
  <si>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</si>
  <si>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</si>
  <si>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</si>
  <si>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</si>
  <si>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</si>
  <si>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</si>
  <si>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</si>
  <si>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</si>
  <si>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</si>
  <si>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</si>
  <si>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</si>
  <si>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</si>
  <si>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</si>
  <si>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</si>
  <si>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</si>
  <si>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</si>
  <si>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</si>
  <si>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</si>
  <si>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</si>
  <si>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</si>
  <si>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</si>
  <si>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</si>
  <si>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</si>
  <si>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</si>
  <si>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</si>
  <si>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</si>
  <si>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</si>
  <si>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</si>
  <si>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</si>
  <si>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</si>
  <si>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</si>
  <si>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</si>
  <si>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</si>
  <si>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</si>
  <si>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</si>
  <si>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</si>
  <si>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</si>
  <si>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</si>
  <si>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</si>
  <si>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</si>
  <si>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</si>
  <si>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</si>
  <si>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</si>
  <si>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</si>
  <si>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</si>
  <si>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</si>
  <si>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</si>
  <si>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</si>
  <si>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</si>
  <si>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</si>
  <si>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</si>
  <si>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</si>
  <si>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</si>
  <si>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</si>
  <si>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</si>
  <si>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</si>
  <si>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</si>
  <si>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</si>
  <si>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</si>
  <si>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</si>
  <si>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</si>
  <si>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</si>
  <si>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</si>
  <si>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</si>
  <si>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</si>
  <si>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</si>
  <si>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</si>
  <si>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</si>
  <si>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</si>
  <si>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</si>
  <si>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</si>
  <si>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</si>
  <si>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</si>
  <si>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</si>
  <si>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</si>
  <si>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</si>
  <si>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</si>
  <si>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</si>
  <si>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</si>
  <si>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</si>
  <si>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</si>
  <si>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</si>
  <si>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</si>
  <si>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</si>
  <si>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</si>
  <si>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</si>
  <si>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</si>
  <si>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</si>
  <si>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</si>
  <si>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</si>
  <si>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</si>
  <si>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</si>
  <si>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</si>
  <si>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</si>
  <si>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</si>
  <si>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</si>
  <si>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</si>
  <si>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</si>
  <si>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</si>
  <si>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</si>
  <si>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</si>
  <si>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</si>
  <si>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</si>
  <si>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</si>
  <si>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</si>
  <si>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</si>
  <si>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</si>
  <si>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</si>
  <si>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</si>
  <si>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</si>
  <si>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</si>
  <si>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</si>
  <si>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</si>
  <si>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</si>
  <si>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</si>
  <si>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</si>
  <si>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</si>
  <si>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</si>
  <si>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</si>
  <si>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</si>
  <si>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</si>
  <si>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</si>
  <si>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</si>
  <si>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</si>
  <si>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</si>
  <si>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</si>
  <si>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</si>
  <si>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</si>
  <si>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</si>
  <si>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</si>
  <si>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</si>
  <si>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</si>
  <si>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</si>
  <si>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</si>
  <si>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</si>
  <si>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</si>
  <si>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</si>
  <si>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</si>
  <si>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</si>
  <si>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</si>
  <si>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</si>
  <si>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</si>
  <si>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</si>
  <si>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</si>
  <si>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</si>
  <si>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</si>
  <si>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</si>
  <si>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</si>
  <si>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</si>
  <si>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</si>
  <si>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</si>
  <si>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</si>
  <si>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</si>
  <si>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</si>
  <si>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</si>
  <si>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</si>
  <si>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</si>
  <si>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</si>
  <si>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</si>
  <si>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</si>
  <si>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</si>
  <si>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</si>
  <si>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</si>
  <si>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</si>
  <si>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</si>
  <si>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</si>
  <si>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</si>
  <si>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</si>
  <si>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</si>
  <si>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</si>
  <si>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</si>
  <si>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</si>
  <si>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</si>
  <si>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</si>
  <si>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</si>
  <si>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</si>
  <si>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</si>
  <si>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</si>
  <si>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</si>
  <si>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</si>
  <si>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</si>
  <si>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</si>
  <si>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</si>
  <si>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</si>
  <si>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</si>
  <si>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</si>
  <si>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</si>
  <si>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</si>
  <si>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</si>
  <si>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</si>
  <si>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</si>
  <si>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</si>
  <si>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</si>
  <si>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</si>
  <si>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</si>
  <si>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</si>
  <si>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</si>
  <si>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</si>
  <si>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</si>
  <si>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</si>
  <si>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</si>
  <si>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</si>
  <si>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</si>
  <si>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</si>
  <si>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</si>
  <si>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</si>
  <si>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</si>
  <si>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</si>
  <si>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</si>
  <si>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</si>
  <si>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</si>
  <si>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</si>
  <si>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</si>
  <si>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</si>
  <si>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</si>
  <si>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</si>
  <si>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</si>
  <si>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</si>
  <si>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</si>
  <si>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</si>
  <si>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</si>
  <si>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</si>
  <si>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</si>
  <si>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</si>
  <si>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</si>
  <si>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</si>
  <si>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</si>
  <si>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</si>
  <si>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</si>
  <si>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</si>
  <si>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</si>
  <si>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</si>
  <si>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</si>
  <si>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</si>
  <si>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</si>
  <si>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</si>
  <si>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</si>
  <si>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</si>
  <si>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</si>
  <si>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</si>
  <si>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</si>
  <si>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</si>
  <si>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</si>
  <si>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</si>
  <si>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</si>
  <si>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</si>
  <si>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</si>
  <si>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</si>
  <si>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</si>
  <si>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</si>
  <si>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</si>
  <si>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</si>
  <si>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</si>
  <si>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</si>
  <si>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</si>
  <si>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</si>
  <si>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</si>
  <si>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</si>
  <si>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</si>
  <si>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</si>
  <si>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</si>
  <si>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</si>
  <si>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</si>
  <si>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</si>
  <si>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</si>
  <si>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</si>
  <si>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</si>
  <si>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</si>
  <si>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</si>
  <si>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</si>
  <si>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</si>
  <si>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</si>
  <si>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</si>
  <si>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</si>
  <si>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</si>
  <si>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</si>
  <si>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</si>
  <si>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</si>
  <si>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</si>
  <si>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</si>
  <si>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</si>
  <si>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</si>
  <si>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</si>
  <si>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</si>
  <si>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</si>
  <si>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</si>
  <si>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</si>
  <si>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</si>
  <si>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</si>
  <si>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</si>
  <si>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</si>
  <si>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</si>
  <si>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</si>
  <si>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</si>
  <si>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</si>
  <si>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</si>
  <si>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</si>
  <si>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</si>
  <si>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</si>
  <si>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</si>
  <si>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</si>
  <si>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</si>
  <si>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</si>
  <si>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</si>
  <si>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</si>
  <si>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</si>
  <si>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</si>
  <si>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</si>
  <si>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</si>
  <si>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</si>
  <si>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</si>
  <si>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</si>
  <si>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</si>
  <si>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</si>
  <si>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</si>
  <si>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</si>
  <si>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</si>
  <si>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</si>
  <si>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</si>
  <si>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</si>
  <si>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</si>
  <si>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</si>
  <si>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</si>
  <si>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</si>
  <si>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</si>
  <si>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</si>
  <si>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</si>
  <si>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</si>
  <si>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</si>
  <si>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</si>
  <si>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</si>
  <si>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</si>
  <si>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</si>
  <si>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</si>
  <si>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</si>
  <si>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</si>
  <si>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</si>
  <si>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</si>
  <si>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</si>
  <si>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</si>
  <si>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</si>
  <si>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</si>
  <si>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</si>
  <si>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</si>
  <si>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</si>
  <si>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</si>
  <si>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</si>
  <si>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</si>
  <si>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</si>
  <si>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</si>
  <si>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</si>
  <si>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</si>
  <si>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</si>
  <si>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</si>
  <si>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</si>
  <si>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</si>
  <si>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</si>
  <si>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</si>
  <si>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</si>
  <si>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</si>
  <si>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</si>
  <si>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</si>
  <si>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</si>
  <si>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</si>
  <si>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</si>
  <si>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</si>
  <si>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</si>
  <si>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</si>
  <si>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</si>
  <si>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</si>
  <si>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</si>
  <si>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</si>
  <si>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</si>
  <si>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</si>
  <si>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</si>
  <si>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</si>
  <si>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</si>
  <si>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</si>
  <si>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</si>
  <si>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</si>
  <si>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</si>
  <si>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</si>
  <si>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</si>
  <si>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</si>
  <si>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</si>
  <si>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</si>
  <si>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</si>
  <si>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</si>
  <si>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</si>
  <si>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</si>
  <si>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</si>
  <si>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</si>
  <si>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</si>
  <si>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</si>
  <si>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</si>
  <si>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</si>
  <si>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</si>
  <si>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</si>
  <si>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</si>
  <si>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</si>
  <si>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</si>
  <si>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</si>
  <si>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</si>
  <si>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</si>
  <si>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</si>
  <si>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</si>
  <si>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</si>
  <si>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</si>
  <si>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</si>
  <si>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</si>
  <si>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</si>
  <si>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</si>
  <si>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</si>
  <si>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</si>
  <si>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</si>
  <si>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</si>
  <si>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</si>
  <si>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</si>
  <si>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</si>
  <si>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</si>
  <si>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</si>
  <si>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</si>
  <si>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</si>
  <si>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</si>
  <si>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</si>
  <si>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</si>
  <si>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</si>
  <si>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</si>
  <si>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</si>
  <si>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</si>
  <si>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</si>
  <si>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</si>
  <si>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</si>
  <si>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</si>
  <si>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</si>
  <si>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</si>
  <si>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</si>
  <si>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</si>
  <si>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</si>
  <si>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</si>
  <si>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</si>
  <si>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</si>
  <si>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</si>
  <si>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</si>
  <si>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</si>
  <si>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</si>
  <si>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</si>
  <si>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</si>
  <si>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</si>
  <si>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</si>
  <si>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</si>
  <si>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</si>
  <si>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</si>
  <si>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</si>
  <si>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</si>
  <si>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</si>
  <si>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</si>
  <si>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</si>
  <si>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</si>
  <si>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</si>
  <si>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</si>
  <si>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</si>
  <si>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</si>
  <si>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</si>
  <si>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</si>
  <si>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</si>
  <si>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</si>
  <si>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</si>
  <si>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</si>
  <si>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</si>
  <si>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</si>
  <si>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</si>
  <si>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</si>
  <si>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</si>
  <si>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</si>
  <si>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</si>
  <si>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</si>
  <si>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</si>
  <si>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</si>
  <si>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</si>
  <si>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</si>
  <si>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</si>
  <si>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</si>
  <si>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</si>
  <si>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</si>
  <si>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</si>
  <si>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</si>
  <si>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</si>
  <si>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</si>
  <si>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</si>
  <si>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</si>
  <si>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</si>
  <si>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</si>
  <si>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</si>
  <si>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</si>
  <si>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</si>
  <si>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</si>
  <si>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</si>
  <si>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</si>
  <si>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</si>
  <si>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</si>
  <si>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</si>
  <si>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</si>
  <si>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</si>
  <si>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</si>
  <si>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</si>
  <si>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</si>
  <si>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</si>
  <si>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</si>
  <si>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</si>
  <si>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</si>
  <si>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</si>
  <si>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</si>
  <si>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</si>
  <si>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</si>
  <si>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</si>
  <si>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</si>
  <si>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</si>
  <si>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</si>
  <si>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</si>
  <si>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</si>
  <si>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</si>
  <si>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</si>
  <si>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</si>
  <si>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</si>
  <si>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</si>
  <si>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</si>
  <si>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</si>
  <si>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</si>
  <si>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</si>
  <si>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</si>
  <si>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</si>
  <si>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</si>
  <si>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</si>
  <si>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</si>
  <si>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</si>
  <si>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</si>
  <si>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</si>
  <si>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</si>
  <si>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</si>
  <si>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</si>
  <si>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</si>
  <si>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</si>
  <si>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</si>
  <si>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</si>
  <si>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</si>
  <si>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</si>
  <si>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</si>
  <si>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</si>
  <si>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</si>
  <si>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</si>
  <si>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</si>
  <si>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</si>
  <si>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</si>
  <si>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</si>
  <si>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</si>
  <si>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</si>
  <si>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</si>
  <si>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</si>
  <si>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</si>
  <si>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</si>
  <si>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</si>
  <si>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</si>
  <si>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</si>
  <si>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</si>
  <si>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</si>
  <si>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</si>
  <si>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</si>
  <si>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</si>
  <si>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</si>
  <si>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</si>
  <si>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</si>
  <si>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</si>
  <si>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</si>
  <si>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</si>
  <si>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</si>
  <si>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</si>
  <si>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</si>
  <si>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</si>
  <si>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</si>
  <si>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</si>
  <si>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</si>
  <si>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</si>
  <si>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</si>
  <si>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</si>
  <si>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</si>
  <si>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</si>
  <si>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</si>
  <si>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</si>
  <si>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</si>
  <si>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</si>
  <si>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</si>
  <si>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</si>
  <si>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</si>
  <si>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</si>
  <si>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</si>
  <si>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</si>
  <si>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</si>
  <si>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</si>
  <si>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</si>
  <si>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</si>
  <si>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</si>
  <si>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</si>
  <si>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</si>
  <si>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</si>
  <si>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</si>
  <si>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</si>
  <si>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</si>
  <si>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</si>
  <si>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</si>
  <si>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</si>
  <si>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</si>
  <si>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</si>
  <si>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</si>
  <si>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</si>
  <si>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</si>
  <si>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</si>
  <si>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</si>
  <si>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</si>
  <si>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</si>
  <si>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</si>
  <si>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</si>
  <si>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</si>
  <si>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</si>
  <si>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</si>
  <si>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</si>
  <si>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</si>
  <si>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</si>
  <si>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</si>
  <si>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</si>
  <si>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</si>
  <si>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</si>
  <si>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</si>
  <si>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</si>
  <si>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</si>
  <si>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</si>
  <si>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</si>
  <si>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</si>
  <si>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</si>
  <si>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</si>
  <si>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</si>
  <si>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</si>
  <si>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</si>
  <si>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</si>
  <si>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</si>
  <si>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</si>
  <si>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</si>
  <si>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</si>
  <si>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</si>
  <si>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</si>
  <si>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</si>
  <si>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</si>
  <si>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</si>
  <si>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</si>
  <si>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</si>
  <si>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</si>
  <si>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</si>
  <si>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</si>
  <si>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</si>
  <si>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</si>
  <si>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</si>
  <si>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</si>
  <si>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</si>
  <si>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</si>
  <si>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</si>
  <si>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</si>
  <si>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</si>
  <si>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</si>
  <si>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</si>
  <si>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</si>
  <si>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</si>
  <si>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</si>
  <si>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</si>
  <si>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</si>
  <si>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</si>
  <si>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</si>
  <si>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</si>
  <si>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</si>
  <si>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</si>
  <si>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</si>
  <si>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</si>
  <si>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</si>
  <si>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</si>
  <si>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</si>
  <si>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</si>
  <si>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</si>
  <si>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</si>
  <si>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</si>
  <si>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</si>
  <si>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</si>
  <si>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</si>
  <si>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</si>
  <si>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</si>
  <si>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</si>
  <si>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</si>
  <si>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</si>
  <si>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</si>
  <si>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</si>
  <si>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</si>
  <si>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</si>
  <si>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</si>
  <si>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</si>
  <si>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</si>
  <si>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</si>
  <si>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</si>
  <si>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</si>
  <si>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</si>
  <si>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</si>
  <si>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</si>
  <si>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</si>
  <si>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</si>
  <si>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</si>
  <si>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</si>
  <si>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</si>
  <si>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</si>
  <si>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</si>
  <si>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</si>
  <si>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</si>
  <si>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</si>
  <si>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</si>
  <si>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</si>
  <si>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</si>
  <si>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</si>
  <si>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</si>
  <si>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</si>
  <si>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</si>
  <si>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</si>
  <si>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</si>
  <si>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</si>
  <si>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</si>
  <si>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</si>
  <si>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</si>
  <si>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</si>
  <si>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</si>
  <si>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</si>
  <si>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</si>
  <si>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</si>
  <si>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</si>
  <si>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</si>
  <si>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</si>
  <si>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</si>
  <si>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</si>
  <si>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</si>
  <si>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</si>
  <si>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</si>
  <si>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</si>
  <si>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</si>
  <si>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</si>
  <si>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</si>
  <si>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</si>
  <si>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</si>
  <si>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</si>
  <si>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</si>
  <si>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</si>
  <si>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</si>
  <si>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</si>
  <si>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</si>
  <si>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</si>
  <si>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</si>
  <si>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</si>
  <si>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</si>
  <si>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</si>
  <si>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</si>
  <si>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</si>
  <si>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</si>
  <si>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</si>
  <si>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</si>
  <si>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</si>
  <si>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</si>
  <si>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</si>
  <si>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</si>
  <si>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</si>
  <si>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</si>
  <si>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</si>
  <si>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</si>
  <si>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</si>
  <si>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</si>
  <si>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</si>
  <si>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</si>
  <si>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</si>
  <si>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</si>
  <si>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</si>
  <si>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</si>
  <si>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</si>
  <si>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</si>
  <si>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</si>
  <si>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</si>
  <si>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</si>
  <si>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</si>
  <si>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</si>
  <si>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</si>
  <si>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</si>
  <si>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</si>
  <si>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</si>
  <si>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</si>
  <si>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</si>
  <si>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</si>
  <si>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</si>
  <si>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</si>
  <si>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</si>
  <si>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</si>
  <si>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</si>
  <si>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</si>
  <si>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</si>
  <si>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</si>
  <si>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</si>
  <si>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</si>
  <si>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</si>
  <si>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</si>
  <si>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</si>
  <si>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</si>
  <si>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</si>
  <si>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</si>
  <si>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</si>
  <si>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</si>
  <si>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</si>
  <si>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</si>
  <si>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</si>
  <si>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</si>
  <si>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</si>
  <si>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</si>
  <si>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</si>
  <si>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</si>
  <si>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</si>
  <si>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</si>
  <si>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</si>
  <si>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</si>
  <si>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</si>
  <si>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</si>
  <si>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</si>
  <si>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</si>
  <si>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</si>
  <si>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</si>
  <si>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</si>
  <si>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</si>
  <si>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</si>
  <si>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</si>
  <si>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</si>
  <si>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</si>
  <si>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</si>
  <si>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</si>
  <si>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</si>
  <si>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</si>
  <si>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</si>
  <si>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</si>
  <si>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</si>
  <si>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</si>
  <si>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</si>
  <si>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</si>
  <si>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</si>
  <si>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</si>
  <si>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</si>
  <si>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</si>
  <si>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</si>
  <si>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</si>
  <si>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</si>
  <si>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</si>
  <si>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</si>
  <si>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</si>
  <si>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</si>
  <si>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</si>
  <si>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</si>
  <si>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</si>
  <si>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</si>
  <si>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</si>
  <si>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</si>
  <si>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</si>
  <si>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</si>
  <si>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</si>
  <si>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</si>
  <si>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</si>
  <si>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</si>
  <si>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</si>
  <si>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</si>
  <si>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</si>
  <si>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</si>
  <si>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</si>
  <si>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</si>
  <si>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</si>
  <si>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</si>
  <si>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</si>
  <si>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</si>
  <si>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</si>
  <si>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</si>
  <si>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</si>
  <si>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</si>
  <si>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</si>
  <si>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</si>
  <si>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</si>
  <si>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</si>
  <si>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</si>
  <si>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</si>
  <si>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</si>
  <si>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</si>
  <si>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</si>
  <si>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</si>
  <si>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</si>
  <si>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</si>
  <si>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</si>
  <si>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</si>
  <si>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</si>
  <si>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</si>
  <si>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</si>
  <si>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</si>
  <si>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</si>
  <si>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</si>
  <si>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</si>
  <si>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</si>
  <si>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</si>
  <si>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</si>
  <si>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</si>
  <si>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</si>
  <si>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</si>
  <si>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</si>
  <si>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</si>
  <si>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</si>
  <si>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</si>
  <si>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</si>
  <si>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</si>
  <si>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</si>
  <si>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</si>
  <si>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</si>
  <si>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</si>
  <si>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</si>
  <si>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</si>
  <si>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</si>
  <si>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</si>
  <si>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</si>
  <si>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</si>
  <si>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</si>
  <si>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</si>
  <si>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</si>
  <si>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</si>
  <si>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</si>
  <si>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</si>
  <si>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</si>
  <si>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</si>
  <si>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</si>
  <si>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</si>
  <si>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</si>
  <si>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</si>
  <si>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</si>
  <si>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</si>
  <si>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</si>
  <si>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</si>
  <si>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</si>
  <si>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</si>
  <si>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</si>
  <si>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</si>
  <si>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</si>
  <si>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</si>
  <si>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</si>
  <si>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</si>
  <si>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</si>
  <si>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</si>
  <si>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</si>
  <si>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</si>
  <si>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</si>
  <si>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</si>
  <si>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</si>
  <si>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</si>
  <si>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</si>
  <si>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</si>
  <si>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</si>
  <si>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</si>
  <si>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</si>
  <si>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</si>
  <si>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</si>
  <si>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</si>
  <si>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</si>
  <si>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</si>
  <si>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</si>
  <si>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</si>
  <si>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</si>
  <si>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</si>
  <si>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</si>
  <si>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</si>
  <si>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</si>
  <si>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</si>
  <si>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</si>
  <si>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</si>
  <si>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</si>
  <si>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</si>
  <si>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</si>
  <si>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</si>
  <si>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</si>
  <si>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</si>
  <si>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</si>
  <si>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</si>
  <si>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</si>
  <si>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</si>
  <si>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</si>
  <si>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</si>
  <si>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</si>
  <si>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</si>
  <si>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</si>
  <si>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</si>
  <si>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</si>
  <si>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</si>
  <si>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</si>
  <si>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</si>
  <si>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</si>
  <si>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</si>
  <si>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</si>
  <si>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</si>
  <si>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</si>
  <si>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</si>
  <si>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</si>
  <si>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</si>
  <si>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</si>
  <si>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</si>
  <si>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</si>
  <si>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</si>
  <si>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</si>
  <si>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</si>
  <si>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</si>
  <si>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</si>
  <si>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</si>
  <si>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</si>
  <si>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</si>
  <si>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</si>
  <si>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</si>
  <si>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</si>
  <si>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</si>
  <si>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</si>
  <si>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</si>
  <si>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</si>
  <si>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</si>
  <si>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</si>
  <si>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</si>
  <si>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</si>
  <si>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</si>
  <si>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</si>
  <si>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</si>
  <si>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</si>
  <si>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</si>
  <si>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</si>
  <si>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</si>
  <si>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</si>
  <si>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</si>
  <si>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</si>
  <si>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</si>
  <si>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</si>
  <si>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</si>
  <si>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</si>
  <si>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</si>
  <si>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</si>
  <si>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</si>
  <si>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</si>
  <si>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</si>
  <si>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</si>
  <si>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</si>
  <si>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</si>
  <si>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</si>
  <si>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</si>
  <si>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</si>
  <si>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</si>
  <si>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</si>
  <si>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</si>
  <si>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</si>
  <si>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</si>
  <si>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</si>
  <si>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</si>
  <si>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</si>
  <si>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</si>
  <si>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</si>
  <si>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</si>
  <si>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</si>
  <si>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</si>
  <si>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</si>
  <si>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</si>
  <si>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</si>
  <si>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</si>
  <si>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</si>
  <si>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</si>
  <si>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</si>
  <si>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</si>
  <si>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</si>
  <si>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</si>
  <si>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</si>
  <si>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</si>
  <si>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</si>
  <si>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</si>
  <si>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</si>
  <si>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</si>
  <si>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</si>
  <si>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</si>
  <si>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</si>
  <si>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</si>
  <si>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</si>
  <si>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</si>
  <si>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</si>
  <si>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</si>
  <si>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</si>
  <si>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</si>
  <si>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</si>
  <si>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</si>
  <si>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</si>
  <si>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</si>
  <si>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</si>
  <si>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</si>
  <si>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</si>
  <si>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</si>
  <si>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</si>
  <si>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</si>
  <si>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</si>
  <si>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</si>
  <si>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</si>
  <si>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</si>
  <si>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</si>
  <si>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</si>
  <si>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</si>
  <si>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</si>
  <si>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</si>
  <si>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</si>
  <si>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</si>
  <si>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</si>
  <si>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</si>
  <si>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</si>
  <si>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</si>
  <si>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</si>
  <si>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</si>
  <si>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</si>
  <si>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</si>
  <si>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</si>
  <si>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</si>
  <si>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</si>
  <si>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</si>
  <si>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</si>
  <si>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</si>
  <si>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</si>
  <si>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</si>
  <si>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</si>
  <si>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</si>
  <si>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</si>
  <si>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</si>
  <si>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</si>
  <si>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</si>
  <si>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</si>
  <si>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</si>
  <si>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</si>
  <si>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</si>
  <si>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</si>
  <si>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</si>
  <si>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</si>
  <si>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</si>
  <si>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</si>
  <si>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</si>
  <si>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</si>
  <si>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</si>
  <si>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</si>
  <si>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</si>
  <si>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</si>
  <si>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</si>
  <si>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</si>
  <si>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</si>
  <si>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</si>
  <si>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</si>
  <si>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</si>
  <si>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</si>
  <si>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</si>
  <si>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</si>
  <si>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</si>
  <si>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</si>
  <si>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</si>
  <si>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</si>
  <si>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</si>
  <si>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</si>
  <si>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</si>
  <si>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</si>
  <si>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</si>
  <si>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</si>
  <si>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</si>
  <si>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</si>
  <si>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</si>
  <si>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</si>
  <si>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</si>
  <si>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</si>
  <si>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</si>
  <si>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</si>
  <si>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</si>
  <si>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</si>
  <si>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</si>
  <si>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</si>
  <si>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</si>
  <si>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</si>
  <si>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</si>
  <si>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</si>
  <si>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</si>
  <si>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</si>
  <si>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</si>
  <si>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</si>
  <si>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</si>
  <si>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</si>
  <si>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</si>
  <si>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</si>
  <si>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</si>
  <si>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</si>
  <si>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</si>
  <si>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</si>
  <si>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</si>
  <si>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</si>
  <si>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</si>
  <si>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</si>
  <si>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</si>
  <si>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</si>
  <si>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</si>
  <si>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</si>
  <si>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</si>
  <si>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</si>
  <si>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</si>
  <si>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</si>
  <si>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</si>
  <si>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</si>
  <si>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</si>
  <si>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</si>
  <si>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</si>
  <si>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</si>
  <si>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</si>
  <si>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</si>
  <si>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</si>
  <si>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</si>
  <si>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</si>
  <si>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</si>
  <si>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</si>
  <si>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</si>
  <si>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</si>
  <si>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</si>
  <si>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</si>
  <si>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</si>
  <si>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</si>
  <si>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</si>
  <si>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</si>
  <si>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</si>
  <si>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</si>
  <si>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</si>
  <si>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</si>
  <si>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</si>
  <si>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</si>
  <si>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</si>
  <si>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</si>
  <si>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</si>
  <si>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</si>
  <si>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</si>
  <si>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</si>
  <si>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</si>
  <si>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</si>
  <si>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</si>
  <si>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</si>
  <si>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</si>
  <si>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</si>
  <si>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</si>
  <si>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</si>
  <si>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</si>
  <si>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</si>
  <si>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</si>
  <si>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</si>
  <si>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</si>
  <si>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</si>
  <si>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</si>
  <si>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</si>
  <si>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</si>
  <si>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</si>
  <si>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</si>
  <si>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</si>
  <si>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</si>
  <si>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</si>
  <si>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</si>
  <si>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</si>
  <si>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</si>
  <si>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</si>
  <si>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</si>
  <si>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</si>
  <si>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</si>
  <si>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</si>
  <si>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</si>
  <si>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</si>
  <si>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</si>
  <si>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</si>
  <si>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</si>
  <si>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</si>
  <si>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</si>
  <si>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</si>
  <si>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</si>
  <si>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</si>
  <si>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</si>
  <si>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</si>
  <si>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</si>
  <si>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</si>
  <si>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</si>
  <si>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</si>
  <si>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</si>
  <si>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</si>
  <si>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</si>
  <si>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</si>
  <si>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</si>
  <si>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</si>
  <si>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</si>
  <si>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</si>
  <si>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</si>
  <si>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</si>
  <si>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</si>
  <si>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</si>
  <si>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</si>
  <si>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</si>
  <si>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</si>
  <si>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</si>
  <si>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</si>
  <si>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</si>
  <si>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</si>
  <si>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</si>
  <si>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</si>
  <si>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</si>
  <si>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</si>
  <si>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</si>
  <si>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</si>
  <si>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</si>
  <si>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</si>
  <si>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</si>
  <si>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</si>
  <si>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</si>
  <si>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</si>
  <si>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</si>
  <si>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</si>
  <si>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</si>
  <si>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</si>
  <si>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</si>
  <si>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</si>
  <si>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</si>
  <si>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</si>
  <si>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</si>
  <si>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</si>
  <si>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</si>
  <si>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</si>
  <si>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</si>
  <si>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</si>
  <si>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</si>
  <si>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</si>
  <si>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</si>
  <si>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</si>
  <si>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</si>
  <si>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</si>
  <si>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</si>
  <si>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</si>
  <si>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</si>
  <si>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</si>
  <si>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</si>
  <si>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</si>
  <si>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</si>
  <si>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</si>
  <si>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</si>
  <si>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</si>
  <si>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</si>
  <si>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</si>
  <si>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</si>
  <si>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</si>
  <si>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</si>
  <si>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</si>
  <si>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</si>
  <si>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</si>
  <si>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</si>
  <si>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</si>
  <si>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</si>
  <si>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</si>
  <si>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</si>
  <si>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</si>
  <si>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</si>
  <si>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</si>
  <si>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</si>
  <si>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</si>
  <si>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</si>
  <si>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</si>
  <si>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</si>
  <si>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</si>
  <si>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</si>
  <si>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</si>
  <si>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</si>
  <si>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</si>
  <si>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</si>
  <si>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</si>
  <si>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</si>
  <si>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</si>
  <si>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</si>
  <si>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</si>
  <si>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</si>
  <si>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</si>
  <si>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</si>
  <si>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</si>
  <si>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</si>
  <si>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</si>
  <si>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</si>
  <si>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</si>
  <si>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</si>
  <si>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</si>
  <si>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</si>
  <si>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</si>
  <si>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</si>
  <si>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</si>
  <si>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</si>
  <si>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</si>
  <si>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</si>
  <si>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</si>
  <si>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</si>
  <si>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</si>
  <si>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</si>
  <si>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</si>
  <si>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</si>
  <si>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</si>
  <si>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</si>
  <si>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</si>
  <si>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</si>
  <si>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</si>
  <si>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</si>
  <si>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</si>
  <si>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</si>
  <si>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</si>
  <si>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</si>
  <si>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</si>
  <si>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</si>
  <si>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</si>
  <si>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</si>
  <si>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</si>
  <si>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</si>
  <si>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</si>
  <si>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</si>
  <si>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</si>
  <si>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</si>
  <si>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</si>
  <si>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</si>
  <si>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</si>
  <si>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</si>
  <si>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</si>
  <si>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</si>
  <si>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</si>
  <si>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</si>
  <si>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</si>
  <si>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</si>
  <si>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</si>
  <si>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</si>
  <si>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</si>
  <si>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</si>
  <si>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</si>
  <si>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</si>
  <si>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</si>
  <si>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</si>
  <si>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</si>
  <si>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</si>
  <si>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</si>
  <si>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</si>
  <si>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</si>
  <si>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</si>
  <si>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</si>
  <si>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</si>
  <si>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</si>
  <si>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</si>
  <si>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</si>
  <si>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</si>
  <si>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</si>
  <si>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</si>
  <si>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</si>
  <si>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</si>
  <si>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</si>
  <si>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</si>
  <si>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</si>
  <si>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</si>
  <si>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</si>
  <si>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</si>
  <si>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</si>
  <si>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</si>
  <si>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</si>
  <si>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</si>
  <si>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</si>
  <si>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</si>
  <si>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</si>
  <si>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</si>
  <si>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</si>
  <si>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</si>
  <si>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</si>
  <si>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</si>
  <si>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</si>
  <si>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</si>
  <si>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</si>
  <si>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</si>
  <si>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</si>
  <si>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</si>
  <si>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</si>
  <si>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</si>
  <si>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</si>
  <si>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</si>
  <si>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</si>
  <si>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</si>
  <si>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</si>
  <si>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</si>
  <si>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</si>
  <si>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</si>
  <si>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</si>
  <si>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</si>
  <si>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</si>
  <si>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</si>
  <si>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</si>
  <si>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</si>
  <si>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</si>
  <si>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</si>
  <si>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</si>
  <si>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</si>
  <si>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</si>
  <si>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</si>
  <si>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</si>
  <si>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</si>
  <si>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</si>
  <si>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</si>
  <si>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</si>
  <si>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</si>
  <si>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</si>
  <si>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</si>
  <si>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</si>
  <si>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</si>
  <si>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</si>
  <si>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</si>
  <si>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</si>
  <si>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</si>
  <si>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</si>
  <si>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</si>
  <si>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</si>
  <si>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</si>
  <si>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</si>
  <si>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</si>
  <si>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</si>
  <si>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</si>
  <si>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</si>
  <si>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</si>
  <si>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</si>
  <si>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</si>
  <si>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</si>
  <si>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</si>
  <si>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</si>
  <si>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</si>
  <si>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</si>
  <si>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</si>
  <si>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</si>
  <si>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</si>
  <si>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</si>
  <si>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</si>
  <si>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</si>
  <si>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</si>
  <si>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</si>
  <si>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</si>
  <si>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</si>
  <si>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</si>
  <si>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</si>
  <si>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</si>
  <si>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</si>
  <si>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</si>
  <si>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</si>
  <si>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</si>
  <si>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</si>
  <si>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</si>
  <si>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</si>
  <si>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</si>
  <si>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</si>
  <si>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</si>
  <si>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</si>
  <si>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</si>
  <si>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</si>
  <si>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</si>
  <si>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</si>
  <si>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</si>
  <si>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</si>
  <si>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</si>
  <si>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</si>
  <si>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</si>
  <si>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</si>
  <si>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</si>
  <si>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</si>
  <si>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</si>
  <si>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</si>
  <si>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</si>
  <si>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</si>
  <si>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</si>
  <si>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</si>
  <si>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</si>
  <si>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</si>
  <si>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</si>
  <si>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</si>
  <si>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</si>
  <si>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</si>
  <si>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</si>
  <si>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</si>
  <si>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</si>
  <si>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</si>
  <si>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</si>
  <si>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</si>
  <si>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</si>
  <si>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</si>
  <si>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</si>
  <si>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</si>
  <si>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</si>
  <si>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</si>
  <si>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</si>
  <si>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</si>
  <si>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</si>
  <si>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</si>
  <si>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</si>
  <si>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</si>
  <si>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</si>
  <si>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</si>
  <si>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</si>
  <si>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</si>
  <si>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</si>
  <si>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</si>
  <si>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</si>
  <si>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</si>
  <si>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</si>
  <si>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</si>
  <si>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</si>
  <si>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</si>
  <si>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</si>
  <si>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</si>
  <si>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</si>
  <si>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</si>
  <si>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</si>
  <si>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</si>
  <si>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</si>
  <si>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</si>
  <si>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</si>
  <si>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</si>
  <si>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</si>
  <si>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</si>
  <si>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</si>
  <si>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</si>
  <si>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</si>
  <si>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</si>
  <si>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</si>
  <si>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</si>
  <si>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</si>
  <si>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</si>
  <si>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</si>
  <si>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</si>
  <si>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</si>
  <si>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</si>
  <si>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</si>
  <si>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</si>
  <si>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</si>
  <si>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</si>
  <si>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</si>
  <si>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</si>
  <si>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</si>
  <si>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</si>
  <si>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</si>
  <si>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</si>
  <si>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</si>
  <si>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</si>
  <si>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</si>
  <si>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</si>
  <si>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</si>
  <si>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</si>
  <si>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</si>
  <si>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</si>
  <si>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</si>
  <si>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</si>
  <si>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</si>
  <si>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</si>
  <si>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</si>
  <si>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</si>
  <si>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</si>
  <si>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</si>
  <si>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</si>
  <si>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</si>
  <si>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</si>
  <si>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</si>
  <si>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</si>
  <si>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</si>
  <si>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</si>
  <si>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</si>
  <si>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</si>
  <si>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</si>
  <si>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</si>
  <si>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</si>
  <si>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</si>
  <si>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</si>
  <si>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</si>
  <si>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</si>
  <si>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</si>
  <si>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</si>
  <si>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</si>
  <si>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</si>
  <si>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</si>
  <si>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</si>
  <si>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</si>
  <si>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</si>
  <si>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</si>
  <si>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</si>
  <si>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</si>
  <si>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</si>
  <si>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</si>
  <si>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</si>
  <si>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</si>
  <si>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</si>
  <si>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</si>
  <si>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</si>
  <si>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</si>
  <si>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</si>
  <si>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</si>
  <si>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</si>
  <si>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</si>
  <si>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</si>
  <si>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</si>
  <si>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</si>
  <si>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</si>
  <si>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</si>
  <si>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</si>
  <si>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</si>
  <si>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</si>
  <si>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</si>
  <si>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</si>
  <si>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</si>
  <si>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</si>
  <si>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</si>
  <si>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</si>
  <si>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</si>
  <si>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</si>
  <si>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</si>
  <si>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</si>
  <si>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</si>
  <si>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</si>
  <si>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</si>
  <si>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</si>
  <si>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</si>
  <si>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</si>
  <si>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</si>
  <si>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</si>
  <si>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</si>
  <si>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</si>
  <si>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</si>
  <si>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</si>
  <si>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</si>
  <si>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</si>
  <si>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</si>
  <si>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</si>
  <si>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</si>
  <si>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</si>
  <si>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</si>
  <si>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</si>
  <si>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</si>
  <si>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</si>
  <si>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</si>
  <si>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</si>
  <si>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</si>
  <si>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</si>
  <si>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</si>
  <si>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</si>
  <si>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</si>
  <si>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</si>
  <si>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</si>
  <si>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</si>
  <si>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</si>
  <si>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</si>
  <si>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</si>
  <si>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</si>
  <si>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</si>
  <si>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</si>
  <si>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</si>
  <si>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</si>
  <si>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</si>
  <si>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</si>
  <si>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</si>
  <si>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</si>
  <si>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</si>
  <si>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</si>
  <si>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</si>
  <si>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</si>
  <si>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</si>
  <si>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</si>
  <si>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</si>
  <si>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</si>
  <si>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</si>
  <si>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</si>
  <si>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</si>
  <si>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</si>
  <si>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</si>
  <si>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</si>
  <si>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</si>
  <si>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</si>
  <si>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</si>
  <si>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</si>
  <si>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</si>
  <si>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</si>
  <si>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</si>
  <si>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</si>
  <si>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</si>
  <si>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</si>
  <si>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</si>
  <si>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</si>
  <si>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</si>
  <si>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</si>
  <si>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</si>
  <si>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</si>
  <si>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</si>
  <si>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</si>
  <si>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</si>
  <si>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</si>
  <si>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</si>
  <si>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</si>
  <si>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</si>
  <si>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</si>
  <si>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</si>
  <si>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</si>
  <si>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</si>
  <si>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</si>
  <si>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</si>
  <si>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</si>
  <si>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</si>
  <si>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</si>
  <si>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</si>
  <si>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</si>
  <si>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</si>
  <si>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</si>
  <si>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</si>
  <si>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</si>
  <si>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</si>
  <si>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</si>
  <si>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</si>
  <si>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</si>
  <si>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</si>
  <si>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</si>
  <si>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</si>
  <si>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</si>
  <si>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</si>
  <si>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</si>
  <si>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</si>
  <si>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</si>
  <si>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</si>
  <si>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</si>
  <si>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</si>
  <si>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</si>
  <si>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</si>
  <si>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</si>
  <si>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</si>
  <si>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</si>
  <si>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</si>
  <si>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</si>
  <si>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</si>
  <si>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</si>
  <si>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</si>
  <si>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</si>
  <si>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</si>
  <si>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</si>
  <si>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</si>
  <si>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</si>
  <si>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</si>
  <si>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</si>
  <si>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</si>
  <si>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</si>
  <si>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</si>
  <si>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</si>
  <si>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</si>
  <si>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</si>
  <si>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</si>
  <si>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</si>
  <si>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</si>
  <si>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</si>
  <si>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</si>
  <si>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</si>
  <si>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</si>
  <si>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</si>
  <si>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</si>
  <si>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</si>
  <si>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</si>
  <si>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</si>
  <si>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</si>
  <si>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</si>
  <si>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</si>
  <si>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</si>
  <si>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</si>
  <si>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</si>
  <si>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</si>
  <si>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</si>
  <si>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</si>
  <si>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</si>
  <si>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</si>
  <si>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</si>
  <si>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</si>
  <si>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</si>
  <si>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</si>
  <si>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</si>
  <si>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</si>
  <si>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</si>
  <si>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</si>
  <si>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</si>
  <si>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</si>
  <si>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</si>
  <si>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</si>
  <si>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</si>
  <si>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</si>
  <si>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</si>
  <si>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</si>
  <si>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</si>
  <si>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</si>
  <si>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</si>
  <si>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</si>
  <si>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</si>
  <si>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</si>
  <si>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</si>
  <si>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</si>
  <si>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</si>
  <si>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</si>
  <si>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</si>
  <si>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</si>
  <si>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</si>
  <si>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</si>
  <si>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</si>
  <si>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</si>
  <si>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</si>
  <si>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</si>
  <si>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</si>
  <si>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</si>
  <si>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</si>
  <si>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</si>
  <si>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</si>
  <si>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</si>
  <si>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</si>
  <si>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</si>
  <si>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</si>
  <si>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</si>
  <si>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</si>
  <si>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</si>
  <si>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</si>
  <si>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</si>
  <si>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</si>
  <si>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</si>
  <si>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</si>
  <si>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</si>
  <si>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</si>
  <si>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</si>
  <si>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</si>
  <si>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</si>
  <si>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</si>
  <si>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</si>
  <si>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</si>
  <si>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</si>
  <si>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</si>
  <si>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</si>
  <si>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</si>
  <si>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</si>
  <si>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</si>
  <si>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</si>
  <si>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</si>
  <si>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</si>
  <si>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</si>
  <si>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</si>
  <si>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</si>
  <si>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</si>
  <si>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</si>
  <si>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</si>
  <si>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</si>
  <si>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</si>
  <si>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</si>
  <si>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</si>
  <si>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</si>
  <si>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</si>
  <si>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</si>
  <si>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</si>
  <si>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</si>
  <si>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</si>
  <si>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</si>
  <si>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</si>
  <si>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</si>
  <si>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</si>
  <si>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</si>
  <si>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</si>
  <si>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</si>
  <si>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</si>
  <si>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</si>
  <si>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</si>
  <si>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</si>
  <si>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</si>
  <si>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</si>
  <si>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</si>
  <si>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</si>
  <si>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</si>
  <si>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</si>
  <si>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</si>
  <si>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</si>
  <si>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</si>
  <si>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</si>
  <si>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</si>
  <si>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</si>
  <si>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</si>
  <si>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</si>
  <si>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</si>
  <si>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</si>
  <si>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</si>
  <si>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</si>
  <si>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</si>
  <si>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</si>
  <si>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</si>
  <si>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</si>
  <si>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</si>
  <si>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</si>
  <si>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</si>
  <si>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</si>
  <si>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</si>
  <si>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</si>
  <si>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</si>
  <si>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</si>
  <si>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</si>
  <si>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</si>
  <si>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</si>
  <si>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</si>
  <si>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</si>
  <si>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</si>
  <si>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</si>
  <si>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</si>
  <si>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</si>
  <si>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</si>
  <si>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</si>
  <si>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</si>
  <si>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</si>
  <si>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</si>
  <si>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</si>
  <si>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</si>
  <si>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</si>
  <si>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</si>
  <si>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</si>
  <si>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</si>
  <si>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</si>
  <si>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</si>
  <si>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</si>
  <si>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</si>
  <si>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</si>
  <si>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</si>
  <si>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</si>
  <si>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</si>
  <si>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</si>
  <si>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</si>
  <si>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</si>
  <si>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</si>
  <si>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</si>
  <si>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</si>
  <si>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</si>
  <si>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</si>
  <si>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</si>
  <si>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</si>
  <si>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</si>
  <si>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</si>
  <si>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</si>
  <si>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</si>
  <si>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</si>
  <si>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</si>
  <si>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</si>
  <si>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</si>
  <si>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</si>
  <si>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</si>
  <si>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</si>
  <si>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</si>
  <si>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</si>
  <si>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</si>
  <si>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</si>
  <si>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</si>
  <si>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</si>
  <si>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</si>
  <si>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</si>
  <si>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</si>
  <si>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</si>
  <si>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</si>
  <si>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</si>
  <si>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</si>
  <si>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</si>
  <si>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</si>
  <si>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</si>
  <si>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</si>
  <si>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</si>
  <si>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</si>
  <si>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</si>
  <si>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</si>
  <si>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</si>
  <si>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</si>
  <si>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</si>
  <si>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</si>
  <si>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</si>
  <si>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</si>
  <si>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</si>
  <si>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</si>
  <si>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</si>
  <si>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</si>
  <si>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</si>
  <si>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</si>
  <si>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</si>
  <si>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</si>
  <si>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</si>
  <si>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</si>
  <si>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</si>
  <si>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</si>
  <si>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</si>
  <si>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</si>
  <si>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</si>
  <si>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</si>
  <si>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</si>
  <si>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</si>
  <si>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</si>
  <si>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</si>
  <si>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</si>
  <si>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</si>
  <si>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</si>
  <si>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</si>
  <si>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</si>
  <si>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</si>
  <si>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</si>
  <si>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</si>
  <si>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</si>
  <si>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</si>
  <si>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</si>
  <si>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</si>
  <si>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</si>
  <si>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</si>
  <si>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</si>
  <si>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</si>
  <si>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</si>
  <si>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</si>
  <si>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</si>
  <si>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</si>
  <si>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</si>
  <si>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</si>
  <si>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</si>
  <si>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</si>
  <si>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</si>
  <si>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</si>
  <si>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</si>
  <si>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</si>
  <si>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</si>
  <si>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</si>
  <si>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</si>
  <si>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</si>
  <si>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</si>
  <si>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</si>
  <si>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</si>
  <si>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</si>
  <si>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</si>
  <si>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</si>
  <si>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</si>
  <si>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</si>
  <si>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</si>
  <si>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</si>
  <si>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</si>
  <si>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</si>
  <si>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</si>
  <si>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</si>
  <si>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</si>
  <si>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</si>
  <si>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</si>
  <si>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</si>
  <si>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</si>
  <si>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</si>
  <si>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</si>
  <si>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</si>
  <si>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</si>
  <si>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</si>
  <si>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</si>
  <si>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</si>
  <si>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</si>
  <si>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</si>
  <si>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</si>
  <si>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</si>
  <si>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</si>
  <si>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</si>
  <si>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</si>
  <si>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</si>
  <si>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</si>
  <si>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</si>
  <si>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</si>
  <si>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</si>
  <si>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</si>
  <si>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</si>
  <si>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</si>
  <si>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</si>
  <si>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</si>
  <si>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</si>
  <si>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</si>
  <si>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</si>
  <si>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</si>
  <si>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</si>
  <si>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</si>
  <si>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</si>
  <si>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</si>
  <si>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</si>
  <si>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</si>
  <si>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</si>
  <si>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</si>
  <si>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</si>
  <si>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</si>
  <si>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</si>
  <si>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</si>
  <si>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</si>
  <si>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</si>
  <si>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</si>
  <si>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</si>
  <si>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</si>
  <si>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</si>
  <si>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</si>
  <si>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</si>
  <si>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</si>
  <si>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</si>
  <si>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</si>
  <si>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</si>
  <si>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</si>
  <si>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</si>
  <si>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</si>
  <si>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</si>
  <si>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</si>
  <si>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</si>
  <si>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</si>
  <si>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</si>
  <si>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</si>
  <si>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</si>
  <si>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</si>
  <si>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</si>
  <si>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</si>
  <si>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</si>
  <si>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</si>
  <si>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</si>
  <si>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</si>
  <si>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</si>
  <si>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</si>
  <si>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</si>
  <si>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</si>
  <si>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</si>
  <si>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</si>
  <si>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</si>
  <si>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</si>
  <si>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</si>
  <si>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</si>
  <si>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</si>
  <si>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</si>
  <si>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</si>
  <si>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</si>
  <si>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</si>
  <si>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</si>
  <si>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</si>
  <si>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</si>
  <si>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</si>
  <si>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</si>
  <si>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</si>
  <si>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</si>
  <si>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</si>
  <si>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</si>
  <si>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</si>
  <si>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</si>
  <si>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</si>
  <si>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</si>
  <si>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</si>
  <si>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</si>
  <si>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</si>
  <si>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</si>
  <si>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</si>
  <si>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</si>
  <si>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</si>
  <si>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</si>
  <si>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</si>
  <si>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</si>
  <si>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</si>
  <si>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</si>
  <si>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</si>
  <si>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</si>
  <si>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</si>
  <si>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</si>
  <si>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</si>
  <si>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</si>
  <si>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</si>
  <si>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</si>
  <si>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</si>
  <si>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</si>
  <si>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</si>
  <si>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</si>
  <si>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</si>
  <si>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</si>
  <si>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</si>
  <si>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</si>
  <si>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</si>
  <si>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</si>
  <si>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</si>
  <si>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</si>
  <si>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</si>
  <si>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</si>
  <si>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</si>
  <si>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</si>
  <si>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</si>
  <si>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</si>
  <si>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</si>
  <si>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</si>
  <si>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</si>
  <si>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</si>
  <si>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</si>
  <si>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</si>
  <si>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</si>
  <si>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</si>
  <si>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</si>
  <si>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</si>
  <si>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</si>
  <si>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</si>
  <si>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</si>
  <si>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</si>
  <si>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</si>
  <si>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</si>
  <si>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</si>
  <si>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</si>
  <si>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</si>
  <si>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</si>
  <si>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</si>
  <si>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</si>
  <si>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</si>
  <si>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</si>
  <si>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</si>
  <si>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</si>
  <si>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</si>
  <si>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</si>
  <si>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</si>
  <si>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</si>
  <si>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</si>
  <si>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</si>
  <si>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</si>
  <si>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</si>
  <si>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</si>
  <si>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</si>
  <si>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</si>
  <si>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</si>
  <si>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</si>
  <si>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</si>
  <si>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</si>
  <si>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</si>
  <si>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</si>
  <si>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</si>
  <si>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</si>
  <si>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</si>
  <si>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</si>
  <si>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</si>
  <si>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</si>
  <si>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</si>
  <si>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</si>
  <si>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</si>
  <si>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</si>
  <si>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</si>
  <si>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</si>
  <si>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</si>
  <si>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</si>
  <si>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</si>
  <si>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</si>
  <si>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</si>
  <si>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</si>
  <si>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</si>
  <si>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</si>
  <si>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</si>
  <si>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</si>
  <si>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</si>
  <si>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</si>
  <si>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</si>
  <si>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</si>
  <si>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</si>
  <si>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</si>
  <si>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</si>
  <si>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</si>
  <si>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</si>
  <si>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</si>
  <si>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</si>
  <si>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</si>
  <si>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</si>
  <si>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</si>
  <si>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</si>
  <si>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</si>
  <si>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</si>
  <si>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</si>
  <si>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</si>
  <si>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</si>
  <si>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</si>
  <si>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</si>
  <si>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</si>
  <si>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</si>
  <si>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</si>
  <si>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</si>
  <si>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</si>
  <si>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</si>
  <si>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</si>
  <si>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</si>
  <si>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</si>
  <si>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</si>
  <si>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</si>
  <si>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</si>
  <si>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</si>
  <si>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</si>
  <si>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</si>
  <si>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</si>
  <si>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</si>
  <si>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</si>
  <si>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</si>
  <si>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</si>
  <si>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</si>
  <si>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</si>
  <si>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</si>
  <si>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</si>
  <si>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</si>
  <si>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</si>
  <si>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</si>
  <si>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</si>
  <si>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</si>
  <si>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</si>
  <si>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</si>
  <si>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</si>
  <si>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</si>
  <si>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</si>
  <si>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</si>
  <si>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</si>
  <si>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</si>
  <si>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</si>
  <si>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</si>
  <si>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</si>
  <si>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</si>
  <si>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</si>
  <si>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</si>
  <si>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</si>
  <si>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</si>
  <si>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</si>
  <si>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</si>
  <si>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</si>
  <si>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</si>
  <si>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</si>
  <si>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</si>
  <si>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</si>
  <si>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</si>
  <si>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</si>
  <si>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</si>
  <si>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</si>
  <si>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</si>
  <si>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</si>
  <si>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</si>
  <si>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</si>
  <si>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</si>
  <si>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</si>
  <si>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</si>
  <si>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</si>
  <si>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</si>
  <si>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</si>
  <si>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</si>
  <si>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</si>
  <si>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</si>
  <si>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</si>
  <si>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</si>
  <si>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</si>
  <si>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</si>
  <si>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</si>
  <si>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</si>
  <si>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</si>
  <si>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</si>
  <si>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</si>
  <si>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</si>
  <si>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</si>
  <si>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</si>
  <si>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</si>
  <si>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</si>
  <si>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</si>
  <si>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</si>
  <si>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</si>
  <si>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</si>
  <si>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</si>
  <si>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</si>
  <si>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</si>
  <si>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</si>
  <si>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</si>
  <si>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</si>
  <si>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</si>
  <si>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</si>
  <si>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</si>
  <si>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</si>
  <si>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</si>
  <si>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</si>
  <si>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</si>
  <si>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</si>
  <si>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</si>
  <si>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</si>
  <si>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</si>
  <si>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</si>
  <si>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</si>
  <si>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</si>
  <si>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</si>
  <si>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</si>
  <si>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</si>
  <si>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</si>
  <si>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</si>
  <si>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</si>
  <si>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</si>
  <si>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</si>
  <si>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</si>
  <si>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</si>
  <si>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</si>
  <si>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</si>
  <si>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</si>
  <si>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</si>
  <si>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</si>
  <si>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</si>
  <si>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</si>
  <si>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</si>
  <si>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</si>
  <si>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</si>
  <si>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</si>
  <si>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</si>
  <si>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</si>
  <si>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</si>
  <si>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</si>
  <si>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</si>
  <si>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</si>
  <si>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</si>
  <si>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</si>
  <si>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</si>
  <si>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</si>
  <si>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</si>
  <si>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</si>
  <si>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</si>
  <si>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</si>
  <si>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</si>
  <si>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</si>
  <si>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</si>
  <si>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</si>
  <si>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</si>
  <si>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</si>
  <si>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</si>
  <si>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</si>
  <si>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</si>
  <si>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</si>
  <si>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</si>
  <si>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</si>
  <si>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</si>
  <si>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</si>
  <si>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</si>
  <si>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</si>
  <si>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</si>
  <si>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</si>
  <si>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</si>
  <si>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</si>
  <si>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</si>
  <si>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</si>
  <si>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</si>
  <si>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</si>
  <si>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</si>
  <si>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</si>
  <si>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</si>
  <si>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</si>
  <si>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</si>
  <si>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</si>
  <si>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</si>
  <si>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</si>
  <si>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</si>
  <si>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</si>
  <si>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</si>
  <si>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</si>
  <si>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</si>
  <si>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</si>
  <si>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</si>
  <si>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</si>
  <si>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</si>
  <si>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</si>
  <si>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</si>
  <si>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</si>
  <si>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</si>
  <si>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</si>
  <si>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</si>
  <si>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</si>
  <si>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</si>
  <si>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</si>
  <si>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</si>
  <si>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</si>
  <si>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</si>
  <si>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</si>
  <si>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</si>
  <si>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</si>
  <si>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</si>
  <si>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</si>
  <si>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</si>
  <si>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</si>
  <si>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</si>
  <si>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</si>
  <si>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</si>
  <si>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</si>
  <si>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</si>
  <si>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</si>
  <si>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</si>
  <si>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</si>
  <si>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</si>
  <si>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</si>
  <si>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</si>
  <si>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</si>
  <si>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</si>
  <si>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</si>
  <si>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</si>
  <si>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</si>
  <si>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</si>
  <si>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</si>
  <si>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</si>
  <si>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</si>
  <si>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</si>
  <si>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</si>
  <si>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</si>
  <si>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</si>
  <si>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</si>
  <si>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</si>
  <si>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</si>
  <si>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</si>
  <si>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</si>
  <si>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</si>
  <si>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</si>
  <si>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</si>
  <si>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</si>
  <si>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</si>
  <si>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</si>
  <si>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</si>
  <si>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</si>
  <si>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</si>
  <si>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</si>
  <si>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</si>
  <si>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</si>
  <si>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</si>
  <si>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</si>
  <si>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</si>
  <si>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</si>
  <si>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</si>
  <si>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</si>
  <si>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</si>
  <si>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</si>
  <si>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</si>
  <si>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</si>
  <si>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</si>
  <si>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</si>
  <si>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</si>
  <si>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</si>
  <si>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</si>
  <si>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</si>
  <si>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</si>
  <si>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</si>
  <si>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</si>
  <si>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</si>
  <si>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</si>
  <si>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</si>
  <si>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</si>
  <si>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</si>
  <si>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</si>
  <si>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</si>
  <si>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</si>
  <si>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</si>
  <si>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</si>
  <si>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</si>
  <si>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</si>
  <si>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</si>
  <si>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</si>
  <si>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</si>
  <si>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</si>
  <si>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</si>
  <si>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</si>
  <si>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</si>
  <si>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</si>
  <si>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</si>
  <si>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</si>
  <si>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</si>
  <si>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</si>
  <si>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</si>
  <si>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</si>
  <si>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</si>
  <si>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</si>
  <si>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</si>
  <si>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</si>
  <si>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</si>
  <si>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</si>
  <si>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</si>
  <si>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</si>
  <si>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</si>
  <si>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</si>
  <si>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</si>
  <si>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</si>
  <si>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</si>
  <si>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</si>
  <si>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</si>
  <si>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</si>
  <si>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</si>
  <si>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</si>
  <si>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</si>
  <si>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</si>
  <si>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</si>
  <si>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</si>
  <si>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</si>
  <si>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</si>
  <si>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</si>
  <si>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</si>
  <si>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</si>
  <si>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</si>
  <si>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</si>
  <si>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</si>
  <si>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</si>
  <si>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</si>
  <si>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</si>
  <si>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</si>
  <si>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</si>
  <si>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</si>
  <si>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</si>
  <si>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</si>
  <si>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</si>
  <si>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</si>
  <si>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</si>
  <si>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</si>
  <si>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</si>
  <si>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</si>
  <si>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</si>
  <si>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</si>
  <si>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</si>
  <si>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</si>
  <si>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</si>
  <si>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</si>
  <si>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</si>
  <si>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</si>
  <si>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</si>
  <si>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</si>
  <si>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</si>
  <si>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</si>
  <si>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</si>
  <si>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</si>
  <si>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</si>
  <si>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</si>
  <si>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</si>
  <si>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</si>
  <si>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</si>
  <si>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</si>
  <si>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</si>
  <si>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</si>
  <si>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</si>
  <si>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</si>
  <si>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</si>
  <si>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</si>
  <si>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</si>
  <si>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</si>
  <si>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</si>
  <si>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</si>
  <si>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</si>
  <si>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</si>
  <si>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</si>
  <si>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</si>
  <si>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</si>
  <si>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</si>
  <si>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</si>
  <si>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</si>
  <si>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</si>
  <si>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</si>
  <si>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</si>
  <si>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</si>
  <si>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</si>
  <si>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</si>
  <si>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</si>
  <si>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</si>
  <si>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</si>
  <si>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</si>
  <si>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</si>
  <si>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</si>
  <si>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</si>
  <si>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</si>
  <si>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</si>
  <si>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</si>
  <si>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</si>
  <si>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</si>
  <si>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</si>
  <si>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</si>
  <si>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</si>
  <si>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</si>
  <si>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</si>
  <si>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</si>
  <si>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</si>
  <si>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</si>
  <si>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</si>
  <si>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</si>
  <si>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</si>
  <si>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</si>
  <si>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</si>
  <si>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</si>
  <si>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</si>
  <si>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</si>
  <si>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</si>
  <si>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</si>
  <si>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</si>
  <si>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</si>
  <si>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</si>
  <si>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</si>
  <si>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</si>
  <si>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</si>
  <si>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</si>
  <si>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</si>
  <si>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</si>
  <si>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</si>
  <si>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</si>
  <si>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</si>
  <si>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</si>
  <si>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</si>
  <si>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</si>
  <si>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</si>
  <si>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</si>
  <si>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</si>
  <si>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</si>
  <si>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</si>
  <si>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</si>
  <si>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</si>
  <si>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</si>
  <si>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</si>
  <si>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</si>
  <si>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</si>
  <si>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</si>
  <si>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</si>
  <si>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</si>
  <si>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</si>
  <si>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</si>
  <si>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</si>
  <si>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</si>
  <si>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</si>
  <si>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</si>
  <si>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</si>
  <si>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</si>
  <si>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</si>
  <si>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</si>
  <si>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</si>
  <si>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</si>
  <si>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</si>
  <si>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</si>
  <si>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</si>
  <si>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</si>
  <si>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</si>
  <si>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</si>
  <si>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</si>
  <si>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</si>
  <si>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</si>
  <si>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</si>
  <si>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</si>
  <si>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</si>
  <si>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</si>
  <si>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</si>
  <si>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</si>
  <si>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</si>
  <si>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</si>
  <si>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</si>
  <si>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</si>
  <si>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</si>
  <si>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</si>
  <si>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</si>
  <si>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</si>
  <si>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</si>
  <si>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</si>
  <si>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</si>
  <si>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</si>
  <si>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</si>
  <si>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</si>
  <si>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</si>
  <si>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</si>
  <si>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</si>
  <si>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</si>
  <si>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</si>
  <si>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</si>
  <si>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</si>
  <si>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</si>
  <si>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</si>
  <si>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</si>
  <si>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</si>
  <si>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</si>
  <si>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</si>
  <si>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</si>
  <si>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</si>
  <si>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</si>
  <si>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</si>
  <si>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</si>
  <si>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</si>
  <si>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</si>
  <si>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</si>
  <si>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</si>
  <si>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</si>
  <si>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</si>
  <si>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</si>
  <si>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</si>
  <si>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</si>
  <si>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</si>
  <si>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</si>
  <si>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</si>
  <si>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</si>
  <si>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</si>
  <si>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</si>
  <si>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</si>
  <si>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</si>
  <si>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</si>
  <si>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</si>
  <si>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</si>
  <si>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</si>
  <si>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</si>
  <si>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</si>
  <si>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</si>
  <si>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</si>
  <si>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</si>
  <si>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</si>
  <si>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</si>
  <si>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</si>
  <si>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</si>
  <si>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</si>
  <si>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</si>
  <si>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</si>
  <si>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</si>
  <si>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</si>
  <si>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</si>
  <si>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</si>
  <si>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</si>
  <si>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</si>
  <si>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</si>
  <si>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</si>
  <si>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</si>
  <si>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</si>
  <si>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</si>
  <si>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</si>
  <si>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</si>
  <si>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</si>
  <si>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</si>
  <si>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</si>
  <si>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</si>
  <si>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</si>
  <si>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</si>
  <si>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</si>
  <si>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</si>
  <si>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</si>
  <si>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</si>
  <si>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</si>
  <si>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</si>
  <si>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</si>
  <si>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</si>
  <si>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</si>
  <si>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</si>
  <si>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</si>
  <si>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</si>
  <si>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</si>
  <si>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</si>
  <si>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</si>
  <si>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</si>
  <si>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</si>
  <si>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</si>
  <si>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</si>
  <si>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</si>
  <si>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</si>
  <si>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</si>
  <si>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</si>
  <si>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</si>
  <si>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</si>
  <si>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</si>
  <si>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</si>
  <si>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</si>
  <si>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</si>
  <si>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</si>
  <si>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</si>
  <si>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</si>
  <si>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</si>
  <si>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</si>
  <si>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</si>
  <si>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</si>
  <si>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</si>
  <si>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</si>
  <si>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</si>
  <si>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</si>
  <si>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</si>
  <si>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</si>
  <si>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</si>
  <si>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</si>
  <si>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</si>
  <si>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</si>
  <si>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</si>
  <si>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</si>
  <si>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</si>
  <si>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</si>
  <si>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</si>
  <si>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</si>
  <si>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</si>
  <si>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</si>
  <si>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</si>
  <si>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</si>
  <si>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</si>
  <si>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</si>
  <si>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</si>
  <si>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</si>
  <si>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</si>
  <si>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</si>
  <si>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</si>
  <si>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</si>
  <si>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</si>
  <si>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</si>
  <si>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</si>
  <si>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</si>
  <si>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</si>
  <si>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</si>
  <si>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</si>
  <si>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</si>
  <si>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</si>
  <si>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</si>
  <si>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</si>
  <si>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</si>
  <si>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</si>
  <si>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</si>
  <si>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</si>
  <si>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</si>
  <si>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</si>
  <si>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</si>
  <si>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</si>
  <si>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</si>
  <si>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</si>
  <si>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</si>
  <si>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</si>
  <si>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</si>
  <si>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</si>
  <si>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</si>
  <si>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</si>
  <si>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</si>
  <si>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</si>
  <si>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</si>
  <si>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</si>
  <si>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</si>
  <si>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</si>
  <si>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</si>
  <si>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</si>
  <si>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</si>
  <si>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</si>
  <si>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</si>
  <si>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</si>
  <si>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</si>
  <si>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</si>
  <si>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</si>
  <si>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</si>
  <si>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</si>
  <si>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</si>
  <si>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</si>
  <si>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</si>
  <si>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</si>
  <si>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</si>
  <si>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</si>
  <si>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</si>
  <si>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</si>
  <si>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</si>
  <si>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</si>
  <si>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</si>
  <si>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</si>
  <si>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</si>
  <si>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</si>
  <si>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</si>
  <si>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</si>
  <si>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</si>
  <si>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</si>
  <si>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</si>
  <si>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</si>
  <si>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</si>
  <si>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</si>
  <si>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</si>
  <si>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</si>
  <si>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</si>
  <si>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</si>
  <si>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</si>
  <si>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</si>
  <si>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</si>
  <si>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</si>
  <si>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</si>
  <si>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</si>
  <si>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</si>
  <si>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</si>
  <si>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</si>
  <si>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</si>
  <si>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</si>
  <si>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</si>
  <si>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</si>
  <si>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</si>
  <si>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</si>
  <si>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</si>
  <si>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</si>
  <si>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</si>
  <si>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</si>
  <si>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</si>
  <si>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</si>
  <si>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</si>
  <si>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</si>
  <si>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</si>
  <si>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</si>
  <si>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</si>
  <si>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</si>
  <si>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</si>
  <si>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</si>
  <si>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</si>
  <si>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</si>
  <si>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</si>
  <si>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</si>
  <si>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</si>
  <si>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</si>
  <si>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</si>
  <si>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</si>
  <si>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</si>
  <si>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</si>
  <si>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</si>
  <si>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</si>
  <si>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</si>
  <si>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</si>
  <si>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</si>
  <si>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</si>
  <si>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</si>
  <si>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</si>
  <si>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</si>
  <si>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</si>
  <si>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</si>
  <si>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</si>
  <si>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</si>
  <si>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</si>
  <si>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</si>
  <si>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</si>
  <si>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</si>
  <si>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</si>
  <si>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</si>
  <si>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</si>
  <si>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</si>
  <si>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</si>
  <si>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</si>
  <si>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</si>
  <si>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</si>
  <si>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</si>
  <si>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</si>
  <si>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</si>
  <si>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</si>
  <si>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</si>
  <si>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</si>
  <si>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</si>
  <si>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</si>
  <si>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</si>
  <si>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</si>
  <si>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</si>
  <si>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</si>
  <si>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</si>
  <si>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</si>
  <si>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</si>
  <si>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</si>
  <si>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</si>
  <si>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</si>
  <si>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</si>
  <si>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</si>
  <si>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</si>
  <si>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</si>
  <si>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</si>
  <si>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</si>
  <si>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</si>
  <si>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</si>
  <si>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</si>
  <si>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</si>
  <si>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</si>
  <si>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</si>
  <si>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</si>
  <si>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</si>
  <si>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</si>
  <si>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</si>
  <si>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</si>
  <si>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</si>
  <si>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</si>
  <si>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</si>
  <si>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</si>
  <si>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</si>
  <si>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</si>
  <si>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</si>
  <si>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</si>
  <si>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</si>
  <si>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</si>
  <si>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</si>
  <si>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</si>
  <si>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</si>
  <si>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</si>
  <si>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</si>
  <si>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</si>
  <si>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</si>
  <si>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</si>
  <si>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</si>
  <si>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</si>
  <si>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</si>
  <si>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</si>
  <si>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</si>
  <si>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</si>
  <si>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</si>
  <si>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</si>
  <si>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</si>
  <si>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</si>
  <si>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</si>
  <si>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</si>
  <si>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</si>
  <si>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</si>
  <si>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</si>
  <si>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</si>
  <si>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</si>
  <si>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</si>
  <si>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</si>
  <si>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</si>
  <si>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</si>
  <si>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</si>
  <si>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</si>
  <si>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</si>
  <si>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</si>
  <si>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</si>
  <si>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</si>
  <si>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</si>
  <si>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</si>
  <si>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</si>
  <si>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</si>
  <si>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</si>
  <si>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</si>
  <si>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</si>
  <si>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</si>
  <si>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</si>
  <si>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</si>
  <si>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</si>
  <si>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</si>
  <si>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</si>
  <si>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</si>
  <si>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</si>
  <si>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</si>
  <si>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</si>
  <si>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</si>
  <si>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</si>
  <si>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</si>
  <si>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</si>
  <si>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</si>
  <si>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</si>
  <si>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</si>
  <si>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</si>
  <si>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</si>
  <si>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</si>
  <si>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</si>
  <si>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</si>
  <si>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</si>
  <si>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</si>
  <si>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</si>
  <si>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</si>
  <si>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</si>
  <si>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</si>
  <si>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</si>
  <si>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</si>
  <si>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</si>
  <si>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</si>
  <si>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</si>
  <si>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</si>
  <si>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</si>
  <si>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</si>
  <si>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</si>
  <si>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</si>
  <si>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</si>
  <si>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</si>
  <si>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</si>
  <si>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</si>
  <si>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</si>
  <si>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</si>
  <si>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</si>
  <si>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</si>
  <si>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</si>
  <si>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</si>
  <si>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</si>
  <si>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</si>
  <si>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</si>
  <si>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</si>
  <si>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</si>
  <si>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</si>
  <si>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</si>
  <si>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</si>
  <si>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</si>
  <si>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</si>
  <si>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</si>
  <si>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</si>
  <si>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</si>
  <si>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</si>
  <si>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</si>
  <si>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</si>
  <si>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</si>
  <si>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</si>
  <si>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</si>
  <si>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</si>
  <si>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</si>
  <si>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</si>
  <si>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</si>
  <si>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</si>
  <si>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</si>
  <si>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</si>
  <si>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</si>
  <si>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</si>
  <si>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</si>
  <si>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</si>
  <si>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</si>
  <si>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</si>
  <si>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</si>
  <si>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</si>
  <si>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</si>
  <si>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</si>
  <si>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</si>
  <si>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</si>
  <si>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</si>
  <si>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</si>
  <si>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</si>
  <si>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</si>
  <si>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</si>
  <si>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</si>
  <si>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</si>
  <si>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</si>
  <si>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</si>
  <si>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</si>
  <si>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</si>
  <si>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</si>
  <si>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</si>
  <si>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</si>
  <si>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</si>
  <si>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</si>
  <si>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</si>
  <si>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</si>
  <si>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</si>
  <si>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</si>
  <si>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</si>
  <si>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</si>
  <si>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</si>
  <si>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</si>
  <si>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</si>
  <si>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</si>
  <si>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</si>
  <si>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</si>
  <si>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</si>
  <si>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</si>
  <si>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</si>
  <si>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</si>
  <si>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</si>
  <si>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</si>
  <si>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</si>
  <si>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</si>
  <si>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</si>
  <si>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</si>
  <si>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</si>
  <si>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</si>
  <si>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</si>
  <si>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</si>
  <si>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</si>
  <si>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</si>
  <si>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</si>
  <si>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</si>
  <si>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</si>
  <si>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</si>
  <si>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</si>
  <si>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</si>
  <si>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</si>
  <si>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</si>
  <si>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</si>
  <si>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</si>
  <si>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</si>
  <si>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</si>
  <si>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</si>
  <si>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</si>
  <si>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</si>
  <si>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</si>
  <si>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</si>
  <si>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</si>
  <si>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</si>
  <si>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</si>
  <si>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</si>
  <si>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</si>
  <si>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</si>
  <si>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</si>
  <si>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</si>
  <si>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</si>
  <si>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</si>
  <si>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</si>
  <si>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</si>
  <si>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</si>
  <si>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</si>
  <si>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</si>
  <si>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</si>
  <si>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</si>
  <si>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</si>
  <si>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</si>
  <si>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</si>
  <si>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</si>
  <si>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</si>
  <si>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</si>
  <si>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</si>
  <si>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</si>
  <si>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</si>
  <si>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</si>
  <si>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</si>
  <si>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</si>
  <si>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</si>
  <si>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</si>
  <si>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</si>
  <si>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</si>
  <si>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</si>
  <si>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</si>
  <si>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</si>
  <si>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</si>
  <si>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</si>
  <si>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</si>
  <si>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</si>
  <si>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</si>
  <si>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</si>
  <si>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</si>
  <si>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</si>
  <si>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</si>
  <si>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</si>
  <si>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</si>
  <si>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</si>
  <si>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</si>
  <si>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</si>
  <si>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</si>
  <si>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</si>
  <si>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</si>
  <si>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</si>
  <si>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</si>
  <si>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</si>
  <si>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</si>
  <si>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</si>
  <si>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</si>
  <si>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</si>
  <si>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</si>
  <si>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</si>
  <si>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</si>
  <si>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</si>
  <si>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</si>
  <si>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</si>
  <si>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</si>
  <si>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</si>
  <si>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</si>
  <si>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</si>
  <si>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</si>
  <si>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</si>
  <si>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</si>
  <si>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</si>
  <si>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</si>
  <si>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</si>
  <si>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</si>
  <si>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</si>
  <si>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</si>
  <si>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</si>
  <si>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</si>
  <si>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</si>
  <si>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</si>
  <si>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</si>
  <si>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</si>
  <si>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</si>
  <si>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</si>
  <si>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</si>
  <si>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</si>
  <si>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</si>
  <si>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</si>
  <si>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</si>
  <si>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</si>
  <si>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</si>
  <si>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</si>
  <si>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</si>
  <si>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</si>
  <si>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</si>
  <si>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</si>
  <si>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</si>
  <si>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</si>
  <si>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</si>
  <si>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</si>
  <si>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</si>
  <si>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</si>
  <si>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</si>
  <si>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</si>
  <si>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</si>
  <si>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</si>
  <si>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</si>
  <si>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</si>
  <si>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</si>
  <si>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</si>
  <si>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</si>
  <si>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</si>
  <si>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</si>
  <si>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</si>
  <si>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</si>
  <si>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</si>
  <si>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</si>
  <si>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</si>
  <si>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</si>
  <si>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</si>
  <si>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</si>
  <si>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</si>
  <si>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</si>
  <si>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</si>
  <si>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</si>
  <si>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</si>
  <si>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</si>
  <si>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</si>
  <si>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</si>
  <si>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</si>
  <si>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</si>
  <si>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</si>
  <si>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</si>
  <si>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</si>
  <si>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</si>
  <si>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</si>
  <si>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</si>
  <si>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</si>
  <si>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</si>
  <si>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</si>
  <si>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</si>
  <si>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</si>
  <si>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</si>
  <si>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</si>
  <si>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</si>
  <si>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</si>
  <si>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</si>
  <si>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</si>
  <si>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</si>
  <si>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</si>
  <si>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</si>
  <si>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</si>
  <si>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</si>
  <si>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</si>
  <si>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</si>
  <si>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</si>
  <si>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</si>
  <si>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</si>
  <si>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</si>
  <si>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</si>
  <si>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</si>
  <si>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</si>
  <si>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</si>
  <si>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</si>
  <si>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</si>
  <si>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</si>
  <si>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</si>
  <si>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</si>
  <si>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</si>
  <si>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</si>
  <si>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</si>
  <si>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</si>
  <si>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</si>
  <si>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</si>
  <si>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</si>
  <si>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</si>
  <si>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</si>
  <si>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</si>
  <si>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</si>
  <si>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</si>
  <si>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</si>
  <si>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</si>
  <si>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</si>
  <si>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</si>
  <si>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</si>
  <si>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</si>
  <si>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</si>
  <si>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</si>
  <si>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</si>
  <si>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</si>
  <si>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</si>
  <si>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</si>
  <si>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</si>
  <si>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</si>
  <si>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</si>
  <si>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</si>
  <si>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</si>
  <si>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</si>
  <si>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</si>
  <si>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</si>
  <si>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</si>
  <si>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</si>
  <si>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</si>
  <si>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</si>
  <si>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</si>
  <si>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</si>
  <si>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</si>
  <si>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</si>
  <si>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</si>
  <si>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</si>
  <si>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</si>
  <si>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</si>
  <si>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</si>
  <si>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</si>
  <si>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</si>
  <si>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</si>
  <si>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</si>
  <si>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</si>
  <si>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</si>
  <si>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</si>
  <si>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</si>
  <si>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</si>
  <si>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</si>
  <si>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</si>
  <si>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</si>
  <si>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</si>
  <si>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</si>
  <si>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</si>
  <si>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</si>
  <si>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</si>
  <si>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</si>
  <si>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</si>
  <si>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</si>
  <si>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</si>
  <si>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</si>
  <si>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</si>
  <si>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</si>
  <si>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</si>
  <si>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</si>
  <si>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</si>
  <si>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</si>
  <si>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</si>
  <si>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</si>
  <si>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</si>
  <si>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</si>
  <si>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</si>
  <si>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</si>
  <si>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</si>
  <si>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</si>
  <si>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</si>
  <si>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</si>
  <si>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</si>
  <si>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</si>
  <si>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</si>
  <si>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</si>
  <si>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</si>
  <si>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</si>
  <si>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</si>
  <si>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</si>
  <si>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</si>
  <si>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</si>
  <si>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</si>
  <si>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</si>
  <si>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</si>
  <si>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</si>
  <si>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</si>
  <si>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</si>
  <si>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</si>
  <si>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</si>
  <si>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</si>
  <si>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</si>
  <si>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</si>
  <si>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</si>
  <si>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</si>
  <si>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</si>
  <si>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</si>
  <si>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</si>
  <si>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</si>
  <si>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</si>
  <si>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</si>
  <si>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</si>
  <si>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</si>
  <si>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</si>
  <si>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</si>
  <si>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</si>
  <si>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</si>
  <si>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</si>
  <si>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</si>
  <si>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</si>
  <si>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</si>
  <si>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</si>
  <si>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</si>
  <si>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</si>
  <si>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</si>
  <si>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</si>
  <si>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</si>
  <si>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</si>
  <si>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</si>
  <si>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</si>
  <si>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</si>
  <si>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</si>
  <si>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</si>
  <si>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</si>
  <si>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</si>
  <si>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</si>
  <si>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</si>
  <si>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</si>
  <si>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</si>
  <si>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</si>
  <si>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</si>
  <si>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</si>
  <si>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</si>
  <si>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</si>
  <si>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</si>
  <si>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</si>
  <si>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</si>
  <si>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</si>
  <si>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</si>
  <si>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</si>
  <si>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</si>
  <si>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</si>
  <si>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</si>
  <si>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</si>
  <si>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</si>
  <si>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</si>
  <si>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</si>
  <si>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</si>
  <si>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</si>
  <si>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</si>
  <si>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</si>
  <si>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</si>
  <si>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</si>
  <si>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</si>
  <si>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</si>
  <si>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</si>
  <si>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</si>
  <si>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</si>
  <si>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</si>
  <si>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</si>
  <si>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</si>
  <si>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</si>
  <si>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</si>
  <si>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</si>
  <si>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</si>
  <si>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</si>
  <si>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</si>
  <si>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</si>
  <si>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</si>
  <si>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</si>
  <si>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</si>
  <si>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</si>
  <si>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</si>
  <si>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</si>
  <si>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</si>
  <si>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</si>
  <si>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</si>
  <si>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</si>
  <si>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</si>
  <si>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</si>
  <si>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</si>
  <si>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</si>
  <si>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</si>
  <si>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</si>
  <si>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</si>
  <si>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</si>
  <si>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</si>
  <si>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</si>
  <si>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</si>
  <si>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</si>
  <si>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</si>
  <si>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</si>
  <si>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</si>
  <si>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</si>
  <si>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</si>
  <si>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</si>
  <si>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</si>
  <si>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</si>
  <si>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</si>
  <si>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</si>
  <si>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</si>
  <si>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</si>
  <si>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</si>
  <si>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</si>
  <si>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</si>
  <si>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</si>
  <si>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</si>
  <si>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</si>
  <si>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</si>
  <si>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</si>
  <si>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</si>
  <si>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</si>
  <si>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</si>
  <si>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</si>
  <si>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</si>
  <si>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</si>
  <si>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</si>
  <si>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</si>
  <si>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</si>
  <si>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</si>
  <si>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</si>
  <si>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</si>
  <si>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</si>
  <si>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</si>
  <si>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</si>
  <si>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</si>
  <si>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</si>
  <si>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</si>
  <si>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</si>
  <si>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</si>
  <si>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</si>
  <si>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</si>
  <si>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</si>
  <si>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</si>
  <si>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</si>
  <si>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</si>
  <si>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</si>
  <si>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</si>
  <si>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</si>
  <si>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</si>
  <si>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</si>
  <si>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</si>
  <si>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</si>
  <si>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</si>
  <si>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</si>
  <si>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</si>
  <si>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</si>
  <si>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</si>
  <si>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</si>
  <si>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</si>
  <si>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</si>
  <si>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</si>
  <si>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</si>
  <si>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</si>
  <si>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</si>
  <si>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</si>
  <si>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</si>
  <si>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</si>
  <si>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</si>
  <si>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</si>
  <si>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</si>
  <si>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</si>
  <si>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</si>
  <si>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</si>
  <si>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</si>
  <si>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</si>
  <si>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</si>
  <si>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</si>
  <si>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</si>
  <si>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</si>
  <si>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</si>
  <si>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</si>
  <si>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</si>
  <si>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</si>
  <si>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</si>
  <si>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</si>
  <si>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</si>
  <si>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</si>
  <si>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</si>
  <si>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</si>
  <si>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</si>
  <si>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</si>
  <si>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</si>
  <si>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</si>
  <si>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</si>
  <si>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</si>
  <si>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</si>
  <si>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</si>
  <si>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</si>
  <si>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</si>
  <si>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</si>
  <si>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</si>
  <si>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</si>
  <si>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</si>
  <si>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</si>
  <si>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</si>
  <si>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</si>
  <si>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</si>
  <si>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</si>
  <si>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</si>
  <si>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</si>
  <si>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</si>
  <si>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</si>
  <si>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</si>
  <si>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</si>
  <si>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</si>
  <si>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</si>
  <si>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</si>
  <si>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</si>
  <si>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</si>
  <si>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</si>
  <si>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</si>
  <si>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</si>
  <si>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</si>
  <si>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</si>
  <si>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</si>
  <si>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</si>
  <si>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</si>
  <si>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</si>
  <si>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</si>
  <si>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</si>
  <si>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</si>
  <si>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</si>
  <si>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</si>
  <si>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</si>
  <si>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</si>
  <si>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</si>
  <si>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</si>
  <si>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</si>
  <si>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</si>
  <si>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</si>
  <si>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</si>
  <si>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</si>
  <si>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</si>
  <si>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</si>
  <si>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</si>
  <si>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</si>
  <si>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</si>
  <si>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</si>
  <si>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</si>
  <si>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</si>
  <si>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</si>
  <si>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</si>
  <si>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</si>
  <si>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</si>
  <si>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</si>
  <si>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</si>
  <si>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</si>
  <si>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</si>
  <si>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</si>
  <si>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</si>
  <si>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</si>
  <si>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</si>
  <si>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</si>
  <si>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</si>
  <si>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</si>
  <si>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</si>
  <si>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</si>
  <si>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</si>
  <si>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</si>
  <si>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</si>
  <si>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</si>
  <si>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</si>
  <si>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</si>
  <si>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</si>
  <si>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</si>
  <si>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</si>
  <si>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</si>
  <si>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</si>
  <si>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</si>
  <si>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</si>
  <si>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</si>
  <si>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</si>
  <si>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</si>
  <si>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</si>
  <si>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</si>
  <si>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</si>
  <si>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</si>
  <si>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</si>
  <si>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</si>
  <si>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</si>
  <si>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</si>
  <si>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</si>
  <si>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</si>
  <si>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</si>
  <si>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</si>
  <si>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</si>
  <si>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</si>
  <si>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</si>
  <si>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</si>
  <si>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</si>
  <si>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</si>
  <si>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</si>
  <si>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</si>
  <si>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</si>
  <si>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</si>
  <si>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</si>
  <si>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</si>
  <si>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</si>
  <si>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</si>
  <si>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</si>
  <si>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</si>
  <si>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</si>
  <si>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</si>
  <si>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</si>
  <si>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</si>
  <si>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</si>
  <si>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</si>
  <si>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</si>
  <si>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</si>
  <si>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</si>
  <si>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</si>
  <si>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</si>
  <si>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</si>
  <si>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</si>
  <si>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</si>
  <si>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</si>
  <si>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</si>
  <si>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</si>
  <si>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</si>
  <si>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</si>
  <si>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</si>
  <si>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</si>
  <si>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</si>
  <si>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</si>
  <si>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</si>
  <si>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</si>
  <si>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</si>
  <si>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</si>
  <si>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</si>
  <si>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</si>
  <si>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</si>
  <si>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</si>
  <si>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</si>
  <si>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</si>
  <si>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</si>
  <si>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</si>
  <si>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</si>
  <si>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</si>
  <si>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</si>
  <si>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</si>
  <si>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</si>
  <si>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</si>
  <si>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</si>
  <si>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</si>
  <si>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</si>
  <si>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</si>
  <si>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</si>
  <si>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</si>
  <si>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</si>
  <si>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</si>
  <si>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</si>
  <si>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</si>
  <si>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</si>
  <si>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</si>
  <si>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</si>
  <si>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</si>
  <si>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</si>
  <si>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</si>
  <si>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</si>
  <si>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</si>
  <si>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</si>
  <si>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</si>
  <si>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</si>
  <si>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</si>
  <si>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</si>
  <si>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</si>
  <si>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</si>
  <si>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</si>
  <si>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</si>
  <si>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</si>
  <si>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</si>
  <si>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</si>
  <si>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</si>
  <si>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</si>
  <si>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</si>
  <si>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</si>
  <si>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</si>
  <si>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</si>
  <si>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</si>
  <si>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</si>
  <si>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</si>
  <si>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</si>
  <si>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</si>
  <si>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</si>
  <si>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</si>
  <si>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</si>
  <si>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</si>
  <si>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</si>
  <si>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</si>
  <si>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</si>
  <si>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</si>
  <si>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</si>
  <si>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</si>
  <si>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</si>
  <si>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</si>
  <si>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</si>
  <si>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</si>
  <si>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</si>
  <si>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</si>
  <si>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</si>
  <si>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</si>
  <si>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</si>
  <si>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</si>
  <si>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</si>
  <si>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</si>
  <si>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</si>
  <si>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</si>
  <si>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</si>
  <si>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</si>
  <si>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</si>
  <si>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</si>
  <si>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</si>
  <si>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</si>
  <si>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</si>
  <si>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</si>
  <si>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</si>
  <si>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</si>
  <si>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</si>
  <si>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</si>
  <si>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</si>
  <si>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</si>
  <si>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</si>
  <si>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</si>
  <si>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</si>
  <si>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</si>
  <si>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</si>
  <si>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</si>
  <si>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</si>
  <si>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</si>
  <si>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</si>
  <si>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</si>
  <si>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</si>
  <si>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</si>
  <si>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</si>
  <si>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</si>
  <si>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</si>
  <si>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</si>
  <si>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</si>
  <si>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</si>
  <si>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</si>
  <si>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</si>
  <si>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</si>
  <si>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</si>
  <si>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</si>
  <si>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</si>
  <si>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</si>
  <si>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</si>
  <si>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</si>
  <si>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</si>
  <si>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</si>
  <si>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</si>
  <si>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</si>
  <si>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</si>
  <si>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</si>
  <si>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</si>
  <si>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</si>
  <si>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</si>
  <si>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</si>
  <si>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</si>
  <si>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</si>
  <si>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</si>
  <si>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</si>
  <si>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</si>
  <si>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</si>
  <si>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</si>
  <si>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</si>
  <si>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</si>
  <si>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</si>
  <si>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</si>
  <si>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</si>
  <si>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</si>
  <si>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</si>
  <si>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</si>
  <si>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</si>
  <si>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</si>
  <si>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</si>
  <si>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</si>
  <si>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</si>
  <si>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</si>
  <si>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</si>
  <si>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</si>
  <si>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</si>
  <si>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</si>
  <si>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</si>
  <si>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</si>
  <si>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</si>
  <si>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</si>
  <si>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</si>
  <si>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</si>
  <si>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</si>
  <si>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</si>
  <si>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</si>
  <si>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</si>
  <si>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</si>
  <si>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</si>
  <si>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</si>
  <si>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</si>
  <si>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</si>
  <si>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</si>
  <si>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</si>
  <si>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</si>
  <si>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</si>
  <si>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</si>
  <si>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</si>
  <si>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</si>
  <si>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</si>
  <si>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</si>
  <si>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</si>
  <si>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</si>
  <si>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</si>
  <si>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</si>
  <si>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</si>
  <si>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</si>
  <si>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</si>
  <si>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</si>
  <si>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</si>
  <si>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</si>
  <si>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</si>
  <si>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</si>
  <si>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</si>
  <si>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</si>
  <si>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</si>
  <si>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</si>
  <si>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</si>
  <si>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</si>
  <si>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</si>
  <si>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</si>
  <si>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</si>
  <si>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</si>
  <si>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</si>
  <si>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</si>
  <si>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</si>
  <si>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</si>
  <si>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</si>
  <si>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</si>
  <si>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</si>
  <si>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</si>
  <si>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</si>
  <si>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</si>
  <si>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</si>
  <si>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</si>
  <si>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</si>
  <si>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</si>
  <si>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</si>
  <si>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</si>
  <si>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</si>
  <si>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</si>
  <si>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</si>
  <si>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</si>
  <si>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</si>
  <si>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</si>
  <si>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</si>
  <si>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</si>
  <si>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</si>
  <si>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</si>
  <si>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</si>
  <si>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</si>
  <si>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</si>
  <si>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</si>
  <si>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</si>
  <si>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</si>
  <si>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</si>
  <si>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</si>
  <si>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</si>
  <si>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</si>
  <si>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</si>
  <si>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</si>
  <si>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</si>
  <si>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</si>
  <si>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</si>
  <si>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</si>
  <si>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</si>
  <si>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</si>
  <si>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</si>
  <si>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</si>
  <si>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</si>
  <si>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</si>
  <si>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</si>
  <si>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</si>
  <si>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</si>
  <si>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</si>
  <si>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</si>
  <si>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</si>
  <si>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</si>
  <si>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</si>
  <si>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</si>
  <si>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</si>
  <si>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</si>
  <si>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</si>
  <si>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</si>
  <si>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</si>
  <si>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</si>
  <si>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</si>
  <si>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</si>
  <si>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</si>
  <si>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</si>
  <si>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</si>
  <si>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</si>
  <si>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</si>
  <si>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</si>
  <si>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</si>
  <si>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</si>
  <si>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</si>
  <si>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</si>
  <si>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</si>
  <si>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</si>
  <si>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</si>
  <si>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</si>
  <si>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</si>
  <si>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</si>
  <si>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</si>
  <si>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</si>
  <si>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</si>
  <si>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</si>
  <si>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</si>
  <si>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</si>
  <si>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</si>
  <si>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</si>
  <si>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</si>
  <si>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</si>
  <si>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</si>
  <si>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</si>
  <si>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</si>
  <si>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</si>
  <si>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</si>
  <si>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</si>
  <si>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</si>
  <si>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</si>
  <si>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</si>
  <si>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</si>
  <si>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</si>
  <si>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</si>
  <si>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</si>
  <si>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</si>
  <si>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</si>
  <si>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</si>
  <si>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</si>
  <si>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</si>
  <si>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</si>
  <si>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</si>
  <si>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</si>
  <si>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</si>
  <si>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</si>
  <si>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</si>
  <si>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</si>
  <si>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</si>
  <si>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</si>
  <si>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</si>
  <si>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</si>
  <si>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</si>
  <si>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</si>
  <si>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</si>
  <si>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</si>
  <si>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</si>
  <si>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</si>
  <si>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</si>
  <si>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</si>
  <si>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</si>
  <si>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</si>
  <si>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</si>
  <si>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</si>
  <si>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</si>
  <si>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</si>
  <si>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</si>
  <si>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</si>
  <si>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</si>
  <si>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</si>
  <si>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</si>
  <si>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</si>
  <si>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</si>
  <si>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</si>
  <si>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</si>
  <si>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</si>
  <si>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</si>
  <si>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</si>
  <si>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</si>
  <si>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</si>
  <si>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</si>
  <si>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</si>
  <si>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</si>
  <si>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</si>
  <si>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</si>
  <si>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</si>
  <si>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</si>
  <si>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</si>
  <si>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</si>
  <si>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</si>
  <si>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</si>
  <si>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</si>
  <si>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</si>
  <si>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</si>
  <si>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</si>
  <si>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</si>
  <si>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</si>
  <si>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</si>
  <si>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</si>
  <si>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</si>
  <si>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</si>
  <si>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</si>
  <si>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</si>
  <si>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</si>
  <si>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</si>
  <si>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</si>
  <si>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</si>
  <si>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</si>
  <si>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</si>
  <si>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</si>
  <si>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</si>
  <si>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</si>
  <si>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</si>
  <si>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</si>
  <si>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</si>
  <si>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</si>
  <si>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</si>
  <si>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</si>
  <si>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</si>
  <si>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</si>
  <si>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</si>
  <si>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</si>
  <si>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</si>
  <si>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</si>
  <si>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</si>
  <si>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</si>
  <si>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</si>
  <si>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</si>
  <si>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</si>
  <si>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</si>
  <si>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</si>
  <si>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</si>
  <si>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</si>
  <si>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</si>
  <si>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</si>
  <si>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</si>
  <si>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</si>
  <si>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</si>
  <si>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</si>
  <si>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</si>
  <si>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</si>
  <si>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</si>
  <si>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</si>
  <si>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</si>
  <si>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</si>
  <si>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</si>
  <si>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</si>
  <si>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</si>
  <si>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</si>
  <si>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</si>
  <si>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</si>
  <si>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</si>
  <si>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</si>
  <si>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</si>
  <si>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</si>
  <si>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</si>
  <si>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</si>
  <si>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</si>
  <si>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</si>
  <si>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</si>
  <si>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</si>
  <si>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</si>
  <si>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</si>
  <si>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</si>
  <si>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</si>
  <si>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</si>
  <si>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</si>
  <si>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</si>
  <si>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</si>
  <si>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</si>
  <si>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</si>
  <si>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</si>
  <si>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</si>
  <si>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</si>
  <si>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</si>
  <si>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</si>
  <si>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</si>
  <si>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</si>
  <si>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</si>
  <si>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</si>
  <si>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</si>
  <si>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</si>
  <si>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</si>
  <si>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</si>
  <si>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</si>
  <si>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</si>
  <si>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</si>
  <si>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</si>
  <si>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</si>
  <si>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</si>
  <si>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</si>
  <si>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</si>
  <si>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</si>
  <si>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</si>
  <si>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</si>
  <si>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</si>
  <si>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</si>
  <si>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</si>
  <si>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</si>
  <si>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</si>
  <si>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</si>
  <si>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</si>
  <si>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</si>
  <si>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</si>
  <si>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</si>
  <si>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</si>
  <si>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</si>
  <si>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</si>
  <si>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</si>
  <si>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</si>
  <si>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</si>
  <si>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</si>
  <si>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</si>
  <si>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</si>
  <si>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</si>
  <si>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</si>
  <si>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</si>
  <si>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</si>
  <si>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</si>
  <si>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</si>
  <si>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</si>
  <si>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</si>
  <si>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</si>
  <si>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</si>
  <si>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</si>
  <si>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</si>
  <si>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</si>
  <si>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</si>
  <si>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</si>
  <si>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</si>
  <si>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</si>
  <si>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</si>
  <si>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</si>
  <si>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</si>
  <si>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</si>
  <si>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</si>
  <si>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</si>
  <si>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</si>
  <si>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</si>
  <si>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</si>
  <si>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</si>
  <si>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</si>
  <si>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</si>
  <si>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</si>
  <si>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</si>
  <si>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</si>
  <si>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</si>
  <si>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</si>
  <si>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</si>
  <si>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</si>
  <si>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</si>
  <si>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</si>
  <si>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</si>
  <si>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</si>
  <si>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</si>
  <si>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</si>
  <si>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</si>
  <si>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</si>
  <si>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</si>
  <si>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</si>
  <si>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</si>
  <si>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</si>
  <si>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</si>
  <si>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</si>
  <si>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</si>
  <si>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</si>
  <si>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</si>
  <si>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</si>
  <si>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</si>
  <si>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</si>
  <si>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</si>
  <si>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</si>
  <si>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</si>
  <si>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</si>
  <si>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</si>
  <si>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</si>
  <si>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</si>
  <si>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</si>
  <si>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</si>
  <si>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</si>
  <si>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</si>
  <si>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</si>
  <si>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</si>
  <si>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</si>
  <si>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</si>
  <si>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</si>
  <si>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</si>
  <si>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</si>
  <si>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</si>
  <si>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</si>
  <si>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</si>
  <si>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</si>
  <si>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</si>
  <si>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</si>
  <si>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</si>
  <si>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</si>
  <si>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</si>
  <si>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</si>
  <si>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</si>
  <si>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</si>
  <si>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</si>
  <si>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</si>
  <si>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</si>
  <si>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</si>
  <si>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</si>
  <si>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</si>
  <si>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</si>
  <si>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</si>
  <si>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</si>
  <si>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</si>
  <si>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</si>
  <si>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</si>
  <si>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</si>
  <si>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</si>
  <si>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</si>
  <si>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</si>
  <si>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</si>
  <si>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</si>
  <si>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</si>
  <si>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</si>
  <si>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</si>
  <si>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</si>
  <si>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</si>
  <si>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</si>
  <si>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</si>
  <si>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</si>
  <si>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</si>
  <si>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</si>
  <si>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</si>
  <si>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</si>
  <si>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</si>
  <si>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</si>
  <si>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</si>
  <si>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</si>
  <si>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</si>
  <si>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</si>
  <si>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</si>
  <si>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</si>
  <si>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</si>
  <si>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</si>
  <si>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</si>
  <si>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</si>
  <si>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</si>
  <si>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</si>
  <si>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</si>
  <si>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</si>
  <si>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</si>
  <si>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</si>
  <si>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</si>
  <si>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</si>
  <si>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</si>
  <si>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</si>
  <si>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</si>
  <si>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</si>
  <si>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</si>
  <si>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</si>
  <si>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</si>
  <si>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</si>
  <si>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</si>
  <si>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</si>
  <si>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</si>
  <si>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</si>
  <si>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</si>
  <si>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</si>
  <si>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</si>
  <si>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</si>
  <si>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</si>
  <si>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</si>
  <si>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</si>
  <si>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</si>
  <si>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</si>
  <si>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</si>
  <si>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</si>
  <si>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</si>
  <si>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</si>
  <si>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</si>
  <si>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</si>
  <si>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</si>
  <si>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</si>
  <si>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</si>
  <si>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</si>
  <si>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</si>
  <si>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</si>
  <si>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</si>
  <si>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</si>
  <si>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</si>
  <si>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</si>
  <si>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</si>
  <si>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</si>
  <si>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</si>
  <si>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</si>
  <si>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</si>
  <si>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</si>
  <si>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</si>
  <si>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</si>
  <si>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</si>
  <si>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</si>
  <si>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</si>
  <si>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</si>
  <si>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</si>
  <si>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</si>
  <si>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</si>
  <si>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</si>
  <si>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</si>
  <si>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</si>
  <si>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</si>
  <si>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</si>
  <si>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</si>
  <si>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</si>
  <si>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</si>
  <si>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</si>
  <si>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</si>
  <si>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</si>
  <si>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</si>
  <si>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</si>
  <si>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</si>
  <si>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</si>
  <si>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</si>
  <si>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</si>
  <si>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</si>
  <si>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</si>
  <si>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</si>
  <si>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</si>
  <si>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</si>
  <si>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</si>
  <si>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</si>
  <si>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</si>
  <si>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</si>
  <si>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</si>
  <si>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</si>
  <si>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</si>
  <si>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</si>
  <si>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</si>
  <si>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</si>
  <si>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</si>
  <si>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</si>
  <si>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</si>
  <si>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</si>
  <si>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</si>
  <si>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</si>
  <si>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</si>
  <si>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</si>
  <si>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</si>
  <si>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</si>
  <si>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</si>
  <si>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</si>
  <si>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</si>
  <si>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</si>
  <si>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</si>
  <si>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</si>
  <si>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</si>
  <si>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</si>
  <si>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</si>
  <si>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</si>
  <si>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</si>
  <si>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</si>
  <si>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</si>
  <si>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</si>
  <si>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</si>
  <si>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</si>
  <si>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</si>
  <si>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</si>
  <si>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</si>
  <si>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</si>
  <si>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</si>
  <si>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</si>
  <si>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</si>
  <si>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</si>
  <si>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</si>
  <si>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</si>
  <si>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</si>
  <si>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</si>
  <si>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</si>
  <si>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</si>
  <si>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</si>
  <si>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</si>
  <si>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</si>
  <si>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</si>
  <si>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</si>
  <si>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</si>
  <si>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</si>
  <si>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</si>
  <si>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</si>
  <si>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</si>
  <si>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</si>
  <si>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</si>
  <si>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</si>
  <si>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</si>
  <si>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</si>
  <si>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</si>
  <si>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</si>
  <si>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</si>
  <si>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</si>
  <si>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</si>
  <si>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</si>
  <si>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</si>
  <si>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</si>
  <si>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</si>
  <si>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</si>
  <si>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</si>
  <si>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</si>
  <si>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</si>
  <si>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</si>
  <si>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</si>
  <si>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</si>
  <si>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</si>
  <si>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</si>
  <si>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</si>
  <si>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</si>
  <si>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</si>
  <si>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</si>
  <si>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</si>
  <si>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</si>
  <si>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</si>
  <si>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</si>
  <si>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</si>
  <si>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</si>
  <si>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</si>
  <si>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</si>
  <si>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</si>
  <si>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</si>
  <si>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</si>
  <si>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</si>
  <si>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</si>
  <si>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</si>
  <si>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</si>
  <si>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</si>
  <si>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</si>
  <si>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</si>
  <si>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</si>
  <si>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</si>
  <si>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</si>
  <si>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</si>
  <si>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</si>
  <si>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</si>
  <si>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</si>
  <si>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</si>
  <si>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</si>
  <si>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</si>
  <si>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</si>
  <si>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</si>
  <si>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</si>
  <si>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</si>
  <si>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</si>
  <si>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</si>
  <si>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</si>
  <si>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</si>
  <si>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</si>
  <si>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</si>
  <si>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</si>
  <si>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</si>
  <si>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</si>
  <si>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</si>
  <si>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</si>
  <si>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</si>
  <si>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</si>
  <si>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</si>
  <si>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</si>
  <si>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</si>
  <si>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</si>
  <si>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</si>
  <si>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</si>
  <si>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</si>
  <si>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</si>
  <si>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</si>
  <si>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</si>
  <si>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</si>
  <si>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</si>
  <si>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</si>
  <si>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</si>
  <si>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</si>
  <si>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</si>
  <si>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</si>
  <si>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</si>
  <si>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</si>
  <si>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</si>
  <si>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</si>
  <si>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</si>
  <si>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</si>
  <si>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</si>
  <si>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</si>
  <si>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</si>
  <si>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</si>
  <si>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</si>
  <si>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</si>
  <si>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</si>
  <si>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</si>
  <si>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</si>
  <si>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</si>
  <si>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</si>
  <si>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</si>
  <si>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</si>
  <si>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</si>
  <si>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</si>
  <si>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</si>
  <si>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</si>
  <si>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</si>
  <si>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</si>
  <si>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</si>
  <si>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</si>
  <si>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</si>
  <si>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</si>
  <si>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</si>
  <si>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</si>
  <si>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</si>
  <si>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</si>
  <si>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</si>
  <si>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</si>
  <si>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</si>
  <si>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</si>
  <si>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</si>
  <si>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</si>
  <si>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</si>
  <si>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</si>
  <si>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</si>
  <si>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</si>
  <si>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</si>
  <si>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</si>
  <si>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</si>
  <si>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</si>
  <si>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</si>
  <si>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</si>
  <si>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</si>
  <si>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</si>
  <si>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</si>
  <si>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</si>
  <si>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</si>
  <si>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</si>
  <si>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</si>
  <si>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</si>
  <si>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</si>
  <si>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</si>
  <si>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</si>
  <si>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</si>
  <si>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</si>
  <si>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</si>
  <si>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</si>
  <si>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</si>
  <si>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</si>
  <si>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</si>
  <si>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</si>
  <si>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</si>
  <si>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</si>
  <si>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</si>
  <si>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</si>
  <si>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</si>
  <si>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</si>
  <si>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</si>
  <si>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</si>
  <si>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</si>
  <si>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</si>
  <si>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</si>
  <si>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</si>
  <si>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</si>
  <si>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</si>
  <si>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</si>
  <si>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</si>
  <si>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</si>
  <si>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</si>
  <si>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</si>
  <si>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</si>
  <si>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</si>
  <si>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</si>
  <si>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</si>
  <si>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</si>
  <si>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</si>
  <si>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</si>
  <si>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</si>
  <si>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</si>
  <si>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</si>
  <si>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</si>
  <si>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</si>
  <si>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</si>
  <si>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</si>
  <si>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</si>
  <si>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</si>
  <si>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</si>
  <si>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</si>
  <si>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</si>
  <si>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</si>
  <si>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</si>
  <si>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</si>
  <si>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</si>
  <si>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</si>
  <si>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</si>
  <si>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</si>
  <si>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</si>
  <si>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</si>
  <si>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</si>
  <si>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</si>
  <si>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</si>
  <si>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</si>
  <si>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</si>
  <si>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</si>
  <si>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</si>
  <si>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</si>
  <si>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</si>
  <si>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</si>
  <si>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</si>
  <si>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</si>
  <si>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</si>
  <si>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</si>
  <si>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</si>
  <si>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</si>
  <si>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</si>
  <si>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</si>
  <si>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</si>
  <si>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</si>
  <si>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</si>
  <si>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</si>
  <si>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</si>
  <si>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</si>
  <si>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</si>
  <si>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</si>
  <si>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</si>
  <si>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</si>
  <si>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</si>
  <si>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</si>
  <si>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</si>
  <si>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</si>
  <si>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</si>
  <si>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</si>
  <si>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</si>
  <si>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</si>
  <si>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</si>
  <si>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</si>
  <si>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</si>
  <si>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</si>
  <si>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</si>
  <si>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</si>
  <si>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</si>
  <si>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</si>
  <si>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</si>
  <si>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</si>
  <si>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</si>
  <si>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</si>
  <si>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</si>
  <si>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</si>
  <si>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</si>
  <si>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</si>
  <si>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</si>
  <si>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</si>
  <si>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</si>
  <si>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</si>
  <si>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</si>
  <si>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</si>
  <si>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</si>
  <si>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</si>
  <si>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</si>
  <si>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</si>
  <si>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</si>
  <si>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</si>
  <si>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</si>
  <si>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</si>
  <si>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</si>
  <si>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</si>
  <si>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</si>
  <si>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</si>
  <si>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</si>
  <si>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</si>
  <si>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</si>
  <si>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</si>
  <si>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</si>
  <si>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</si>
  <si>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</si>
  <si>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</si>
  <si>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</si>
  <si>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</si>
  <si>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</si>
  <si>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</si>
  <si>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</si>
  <si>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</si>
  <si>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</si>
  <si>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</si>
  <si>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</si>
  <si>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</si>
  <si>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</si>
  <si>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</si>
  <si>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</si>
  <si>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</si>
  <si>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</si>
  <si>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</si>
  <si>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</si>
  <si>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</si>
  <si>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</si>
  <si>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</si>
  <si>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</si>
  <si>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</si>
  <si>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</si>
  <si>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</si>
  <si>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</si>
  <si>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</si>
  <si>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</si>
  <si>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</si>
  <si>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</si>
  <si>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</si>
  <si>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</si>
  <si>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</si>
  <si>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</si>
  <si>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</si>
  <si>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</si>
  <si>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</si>
  <si>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</si>
  <si>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</si>
  <si>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</si>
  <si>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</si>
  <si>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</si>
  <si>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</si>
  <si>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</si>
  <si>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</si>
  <si>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</si>
  <si>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</si>
  <si>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</si>
  <si>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</si>
  <si>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</si>
  <si>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</si>
  <si>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</si>
  <si>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</si>
  <si>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</si>
  <si>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</si>
  <si>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</si>
  <si>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</si>
  <si>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</si>
  <si>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</si>
  <si>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</si>
  <si>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</si>
  <si>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</si>
  <si>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</si>
  <si>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</si>
  <si>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</si>
  <si>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</si>
  <si>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</si>
  <si>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</si>
  <si>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</si>
  <si>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</si>
  <si>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</si>
  <si>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</si>
  <si>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</si>
  <si>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</si>
  <si>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</si>
  <si>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</si>
  <si>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</si>
  <si>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</si>
  <si>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</si>
  <si>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</si>
  <si>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</si>
  <si>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</si>
  <si>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</si>
  <si>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</si>
  <si>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</si>
  <si>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</si>
  <si>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</si>
  <si>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</si>
  <si>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</si>
  <si>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</si>
  <si>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</si>
  <si>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</si>
  <si>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</si>
  <si>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</si>
  <si>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</si>
  <si>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</si>
  <si>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</si>
  <si>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</si>
  <si>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</si>
  <si>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</si>
  <si>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</si>
  <si>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</si>
  <si>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</si>
  <si>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</si>
  <si>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</si>
  <si>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</si>
  <si>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</si>
  <si>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</si>
  <si>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</si>
  <si>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</si>
  <si>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</si>
  <si>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</si>
  <si>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</si>
  <si>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</si>
  <si>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</si>
  <si>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</si>
  <si>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</si>
  <si>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</si>
  <si>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</si>
  <si>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</si>
  <si>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</si>
  <si>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</si>
  <si>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</si>
  <si>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</si>
  <si>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</si>
  <si>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</si>
  <si>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</si>
  <si>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</si>
  <si>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</si>
  <si>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</si>
  <si>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</si>
  <si>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</si>
  <si>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</si>
  <si>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</si>
  <si>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</si>
  <si>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</si>
  <si>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</si>
  <si>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</si>
  <si>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</si>
  <si>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</si>
  <si>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</si>
  <si>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</si>
  <si>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</si>
  <si>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</si>
  <si>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</si>
  <si>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</si>
  <si>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</si>
  <si>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</si>
  <si>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</si>
  <si>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</si>
  <si>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</si>
  <si>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</si>
  <si>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</si>
  <si>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</si>
  <si>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</si>
  <si>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</si>
  <si>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</si>
  <si>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</si>
  <si>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</si>
  <si>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</si>
  <si>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</si>
  <si>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</si>
  <si>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</si>
  <si>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</si>
  <si>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</si>
  <si>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</si>
  <si>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</si>
  <si>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</si>
  <si>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</si>
  <si>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</si>
  <si>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</si>
  <si>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</si>
  <si>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</si>
  <si>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</si>
  <si>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</si>
  <si>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</si>
  <si>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</si>
  <si>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</si>
  <si>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</si>
  <si>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</si>
  <si>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</si>
  <si>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</si>
  <si>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</si>
  <si>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</si>
  <si>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</si>
  <si>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</si>
  <si>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</si>
  <si>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</si>
  <si>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</si>
  <si>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</si>
  <si>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</si>
  <si>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</si>
  <si>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</si>
  <si>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</si>
  <si>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</si>
  <si>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</si>
  <si>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</si>
  <si>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</si>
  <si>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</si>
  <si>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</si>
  <si>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</si>
  <si>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</si>
  <si>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</si>
  <si>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</si>
  <si>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</si>
  <si>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</si>
  <si>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</si>
  <si>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</si>
  <si>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</si>
  <si>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</si>
  <si>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</si>
  <si>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</si>
  <si>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</si>
  <si>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</si>
  <si>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</si>
  <si>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</si>
  <si>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</si>
  <si>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</si>
  <si>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</si>
  <si>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</si>
  <si>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</si>
  <si>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</si>
  <si>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</si>
  <si>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</si>
  <si>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</si>
  <si>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</si>
  <si>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</si>
  <si>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</si>
  <si>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</si>
  <si>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</si>
  <si>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</si>
  <si>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</si>
  <si>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</si>
  <si>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</si>
  <si>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</si>
  <si>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</si>
  <si>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</si>
  <si>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</si>
  <si>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</si>
  <si>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</si>
  <si>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</si>
  <si>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</si>
  <si>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</si>
  <si>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</si>
  <si>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</si>
  <si>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</si>
  <si>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</si>
  <si>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</si>
  <si>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</si>
  <si>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</si>
  <si>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</si>
  <si>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</si>
  <si>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</si>
  <si>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</si>
  <si>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</si>
  <si>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</si>
  <si>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</si>
  <si>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</si>
  <si>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</si>
  <si>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</si>
  <si>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</si>
  <si>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</si>
  <si>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</si>
  <si>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</si>
  <si>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</si>
  <si>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</si>
  <si>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</si>
  <si>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</si>
  <si>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</si>
  <si>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</si>
  <si>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</si>
  <si>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</si>
  <si>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</si>
  <si>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</si>
  <si>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</si>
  <si>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</si>
  <si>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</si>
  <si>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</si>
  <si>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</si>
  <si>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</si>
  <si>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</si>
  <si>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</si>
  <si>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</si>
  <si>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</si>
  <si>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</si>
  <si>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</si>
  <si>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</si>
  <si>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</si>
  <si>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</si>
  <si>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</si>
  <si>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</si>
  <si>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</si>
  <si>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</si>
  <si>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</si>
  <si>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</si>
  <si>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</si>
  <si>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</si>
  <si>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</si>
  <si>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</si>
  <si>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</si>
  <si>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</si>
  <si>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</si>
  <si>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</si>
  <si>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</si>
  <si>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</si>
  <si>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</si>
  <si>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</si>
  <si>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</si>
  <si>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</si>
  <si>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</si>
  <si>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</si>
  <si>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</si>
  <si>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</si>
  <si>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</si>
  <si>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</si>
  <si>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</si>
  <si>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</si>
  <si>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</si>
  <si>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</si>
  <si>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</si>
  <si>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</si>
  <si>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</si>
  <si>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</si>
  <si>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</si>
  <si>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</si>
  <si>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</si>
  <si>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</si>
  <si>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</si>
  <si>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</si>
  <si>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</si>
  <si>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</si>
  <si>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</si>
  <si>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</si>
  <si>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</si>
  <si>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</si>
  <si>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</si>
  <si>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</si>
  <si>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</si>
  <si>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</si>
  <si>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</si>
  <si>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</si>
  <si>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</si>
  <si>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</si>
  <si>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</si>
  <si>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</si>
  <si>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</si>
  <si>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</si>
  <si>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</si>
  <si>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</si>
  <si>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</si>
  <si>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</si>
  <si>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</si>
  <si>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</si>
  <si>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</si>
  <si>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</si>
  <si>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</si>
  <si>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</si>
  <si>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</si>
  <si>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</si>
  <si>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</si>
  <si>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</si>
  <si>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</si>
  <si>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</si>
  <si>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</si>
  <si>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</si>
  <si>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</si>
  <si>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</si>
  <si>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</si>
  <si>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</si>
  <si>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</si>
  <si>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</si>
  <si>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</si>
  <si>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</si>
  <si>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</si>
  <si>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</si>
  <si>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</si>
  <si>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</si>
  <si>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</si>
  <si>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</si>
  <si>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</si>
  <si>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</si>
  <si>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</si>
  <si>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</si>
  <si>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</si>
  <si>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</si>
  <si>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</si>
  <si>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</si>
  <si>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</si>
  <si>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</si>
  <si>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</si>
  <si>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</si>
  <si>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</si>
  <si>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</si>
  <si>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</si>
  <si>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</si>
  <si>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</si>
  <si>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</si>
  <si>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</si>
  <si>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</si>
  <si>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</si>
  <si>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</si>
  <si>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</si>
  <si>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</si>
  <si>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</si>
  <si>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</si>
  <si>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</si>
  <si>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</si>
  <si>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</si>
  <si>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</si>
  <si>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</si>
  <si>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</si>
  <si>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</si>
  <si>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</si>
  <si>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</si>
  <si>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</si>
  <si>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</si>
  <si>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</si>
  <si>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</si>
  <si>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</si>
  <si>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</si>
  <si>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</si>
  <si>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</si>
  <si>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</si>
  <si>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</si>
  <si>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</si>
  <si>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</si>
  <si>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</si>
  <si>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</si>
  <si>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</si>
  <si>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</si>
  <si>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</si>
  <si>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</si>
  <si>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</si>
  <si>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</si>
  <si>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</si>
  <si>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</si>
  <si>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</si>
  <si>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</si>
  <si>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</si>
  <si>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</si>
  <si>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</si>
  <si>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</si>
  <si>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</si>
  <si>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</si>
  <si>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</si>
  <si>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</si>
  <si>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</si>
  <si>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</si>
  <si>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</si>
  <si>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</si>
  <si>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</si>
  <si>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</si>
  <si>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</si>
  <si>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</si>
  <si>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</si>
  <si>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</si>
  <si>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</si>
  <si>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</si>
  <si>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</si>
  <si>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</si>
  <si>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</si>
  <si>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</si>
  <si>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</si>
  <si>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</si>
  <si>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</si>
  <si>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</si>
  <si>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</si>
  <si>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</si>
  <si>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</si>
  <si>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</si>
  <si>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</si>
  <si>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</si>
  <si>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</si>
  <si>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</si>
  <si>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</si>
  <si>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</si>
  <si>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</si>
  <si>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</si>
  <si>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</si>
  <si>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</si>
  <si>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</si>
  <si>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</si>
  <si>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</si>
  <si>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</si>
  <si>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</si>
  <si>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</si>
  <si>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</si>
  <si>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</si>
  <si>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</si>
  <si>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</si>
  <si>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</si>
  <si>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</si>
  <si>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</si>
  <si>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</si>
  <si>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</si>
  <si>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</si>
  <si>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</si>
  <si>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</si>
  <si>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</si>
  <si>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</si>
  <si>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</si>
  <si>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</si>
  <si>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</si>
  <si>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</si>
  <si>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</si>
  <si>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</si>
  <si>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</si>
  <si>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</si>
  <si>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</si>
  <si>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</si>
  <si>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</si>
  <si>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</si>
  <si>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</si>
  <si>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</si>
  <si>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</si>
  <si>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</si>
  <si>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</si>
  <si>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</si>
  <si>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</si>
  <si>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</si>
  <si>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</si>
  <si>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</si>
  <si>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</si>
  <si>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</si>
  <si>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</si>
  <si>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</si>
  <si>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</si>
  <si>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</si>
  <si>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</si>
  <si>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</si>
  <si>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</si>
  <si>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</si>
  <si>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</si>
  <si>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</si>
  <si>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</si>
  <si>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</si>
  <si>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</si>
  <si>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</si>
  <si>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</si>
  <si>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</si>
  <si>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</si>
  <si>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</si>
  <si>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</si>
  <si>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</si>
  <si>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</si>
  <si>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</si>
  <si>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</si>
  <si>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</si>
  <si>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</si>
  <si>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</si>
  <si>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</si>
  <si>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</si>
  <si>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</si>
  <si>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</si>
  <si>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</si>
  <si>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</si>
  <si>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</si>
  <si>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</si>
  <si>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</si>
  <si>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</si>
  <si>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</si>
  <si>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</si>
  <si>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</si>
  <si>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</si>
  <si>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</si>
  <si>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</si>
  <si>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</si>
  <si>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</si>
  <si>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</si>
  <si>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</si>
  <si>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</si>
  <si>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</si>
  <si>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</si>
  <si>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</si>
  <si>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</si>
  <si>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</si>
  <si>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</si>
  <si>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</si>
  <si>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</si>
  <si>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</si>
  <si>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</si>
  <si>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</si>
  <si>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</si>
  <si>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</si>
  <si>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</si>
  <si>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</si>
  <si>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</si>
  <si>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</si>
  <si>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</si>
  <si>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</si>
  <si>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</si>
  <si>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</si>
  <si>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</si>
  <si>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</si>
  <si>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</si>
  <si>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</si>
  <si>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</si>
  <si>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</si>
  <si>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</si>
  <si>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</si>
  <si>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</si>
  <si>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</si>
  <si>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</si>
  <si>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</si>
  <si>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</si>
  <si>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</si>
  <si>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</si>
  <si>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</si>
  <si>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</si>
  <si>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</si>
  <si>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</si>
  <si>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</si>
  <si>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</si>
  <si>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</si>
  <si>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</si>
  <si>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</si>
  <si>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</si>
  <si>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</si>
  <si>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</si>
  <si>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</si>
  <si>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</si>
  <si>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</si>
  <si>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</si>
  <si>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</si>
  <si>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</si>
  <si>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</si>
  <si>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</si>
  <si>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</si>
  <si>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</si>
  <si>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</si>
  <si>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</si>
  <si>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</si>
  <si>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</si>
  <si>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</si>
  <si>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</si>
  <si>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</si>
  <si>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</si>
  <si>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</si>
  <si>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</si>
  <si>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</si>
  <si>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</si>
  <si>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</si>
  <si>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</si>
  <si>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</si>
  <si>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</si>
  <si>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</si>
  <si>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</si>
  <si>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</si>
  <si>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</si>
  <si>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</si>
  <si>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</si>
  <si>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</si>
  <si>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</si>
  <si>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</si>
  <si>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</si>
  <si>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</si>
  <si>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</si>
  <si>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</si>
  <si>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</si>
  <si>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</si>
  <si>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</si>
  <si>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</si>
  <si>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</si>
  <si>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</si>
  <si>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</si>
  <si>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</si>
  <si>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</si>
  <si>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</si>
  <si>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</si>
  <si>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</si>
  <si>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</si>
  <si>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</si>
  <si>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</si>
  <si>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</si>
  <si>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</si>
  <si>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</si>
  <si>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</si>
  <si>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</si>
  <si>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</si>
  <si>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</si>
  <si>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</si>
  <si>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</si>
  <si>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</si>
  <si>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</si>
  <si>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</si>
  <si>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</si>
  <si>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</si>
  <si>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</si>
  <si>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</si>
  <si>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</si>
  <si>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</si>
  <si>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</si>
  <si>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</si>
  <si>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</si>
  <si>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</si>
  <si>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</si>
  <si>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</si>
  <si>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</si>
  <si>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</si>
  <si>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</si>
  <si>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</si>
  <si>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</si>
  <si>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</si>
  <si>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</si>
  <si>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</si>
  <si>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</si>
  <si>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</si>
  <si>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</si>
  <si>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</si>
  <si>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</si>
  <si>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</si>
  <si>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</si>
  <si>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</si>
  <si>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</si>
  <si>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</si>
  <si>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</si>
  <si>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</si>
  <si>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</si>
  <si>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</si>
  <si>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</si>
  <si>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</si>
  <si>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</si>
  <si>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</si>
  <si>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</si>
  <si>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</si>
  <si>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</si>
  <si>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</si>
  <si>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</si>
  <si>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</si>
  <si>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</si>
  <si>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</si>
  <si>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</si>
  <si>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</si>
  <si>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</si>
  <si>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</si>
  <si>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</si>
  <si>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</si>
  <si>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</si>
  <si>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</si>
  <si>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</si>
  <si>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</si>
  <si>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</si>
  <si>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</si>
  <si>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</si>
  <si>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</si>
  <si>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</si>
  <si>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</si>
  <si>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</si>
  <si>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</si>
  <si>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</si>
  <si>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</si>
  <si>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</si>
  <si>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</si>
  <si>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</si>
  <si>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</si>
  <si>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</si>
  <si>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</si>
  <si>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</si>
  <si>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</si>
  <si>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</si>
  <si>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</si>
  <si>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</si>
  <si>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</si>
  <si>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</si>
  <si>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</si>
  <si>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</si>
  <si>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</si>
  <si>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</si>
  <si>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</si>
  <si>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</si>
  <si>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</si>
  <si>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</si>
  <si>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</si>
  <si>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</si>
  <si>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</si>
  <si>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</si>
  <si>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</si>
  <si>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</si>
  <si>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</si>
  <si>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</si>
  <si>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</si>
  <si>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</si>
  <si>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</si>
  <si>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</si>
  <si>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</si>
  <si>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</si>
  <si>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</si>
  <si>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</si>
  <si>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</si>
  <si>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</si>
  <si>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</si>
  <si>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</si>
  <si>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</si>
  <si>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</si>
  <si>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</si>
  <si>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</si>
  <si>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</si>
  <si>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</si>
  <si>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</si>
  <si>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</si>
  <si>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</si>
  <si>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</si>
  <si>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</si>
  <si>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</si>
  <si>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</si>
  <si>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</si>
  <si>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</si>
  <si>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</si>
  <si>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</si>
  <si>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</si>
  <si>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</si>
  <si>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</si>
  <si>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</si>
  <si>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</si>
  <si>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</si>
  <si>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</si>
  <si>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</si>
  <si>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</si>
  <si>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</si>
  <si>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</si>
  <si>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</si>
  <si>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</si>
  <si>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</si>
  <si>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</si>
  <si>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</si>
  <si>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</si>
  <si>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</si>
  <si>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</si>
  <si>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</si>
  <si>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</si>
  <si>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</si>
  <si>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</si>
  <si>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</si>
  <si>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</si>
  <si>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</si>
  <si>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</si>
  <si>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</si>
  <si>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</si>
  <si>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</si>
  <si>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</si>
  <si>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</si>
  <si>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</si>
  <si>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</si>
  <si>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</si>
  <si>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</si>
  <si>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</si>
  <si>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</si>
  <si>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</si>
  <si>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</si>
  <si>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</si>
  <si>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</si>
  <si>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</si>
  <si>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</si>
  <si>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</si>
  <si>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</si>
  <si>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</si>
  <si>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</si>
  <si>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</si>
  <si>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</si>
  <si>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</si>
  <si>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</si>
  <si>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</si>
  <si>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</si>
  <si>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</si>
  <si>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</si>
  <si>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</si>
  <si>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</si>
  <si>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</si>
  <si>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</si>
  <si>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</si>
  <si>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</si>
  <si>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</si>
  <si>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</si>
  <si>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</si>
  <si>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</si>
  <si>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</si>
  <si>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</si>
  <si>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</si>
  <si>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</si>
  <si>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</si>
  <si>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</si>
  <si>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</si>
  <si>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</si>
  <si>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</si>
  <si>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</si>
  <si>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</si>
  <si>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</si>
  <si>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</si>
  <si>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</si>
  <si>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</si>
  <si>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</si>
  <si>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</si>
  <si>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</si>
  <si>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</si>
  <si>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</si>
  <si>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</si>
  <si>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</si>
  <si>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</si>
  <si>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</si>
  <si>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</si>
  <si>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</si>
  <si>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</si>
  <si>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</si>
  <si>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</si>
  <si>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</si>
  <si>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</si>
  <si>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</si>
  <si>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</si>
  <si>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</si>
  <si>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</si>
  <si>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</si>
  <si>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</si>
  <si>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</si>
  <si>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</si>
  <si>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</si>
  <si>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</si>
  <si>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</si>
  <si>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</si>
  <si>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</si>
  <si>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</si>
  <si>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</si>
  <si>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</si>
  <si>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</si>
  <si>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</si>
  <si>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</si>
  <si>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</si>
  <si>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</si>
  <si>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</si>
  <si>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</si>
  <si>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</si>
  <si>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</si>
  <si>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</si>
  <si>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</si>
  <si>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</si>
  <si>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</si>
  <si>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</si>
  <si>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</si>
  <si>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</si>
  <si>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</si>
  <si>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</si>
  <si>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</si>
  <si>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</si>
  <si>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</si>
  <si>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</si>
  <si>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</si>
  <si>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</si>
  <si>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</si>
  <si>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</si>
  <si>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</si>
  <si>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</si>
  <si>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</si>
  <si>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</si>
  <si>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</si>
  <si>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</si>
  <si>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</si>
  <si>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</si>
  <si>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</si>
  <si>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</si>
  <si>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</si>
  <si>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</si>
  <si>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</si>
  <si>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</si>
  <si>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</si>
  <si>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</si>
  <si>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</si>
  <si>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</si>
  <si>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</si>
  <si>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</si>
  <si>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</si>
  <si>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</si>
  <si>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</si>
  <si>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</si>
  <si>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</si>
  <si>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</si>
  <si>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</si>
  <si>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</si>
  <si>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</si>
  <si>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</si>
  <si>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</si>
  <si>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</si>
  <si>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</si>
  <si>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</si>
  <si>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</si>
  <si>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</si>
  <si>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</si>
  <si>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</si>
  <si>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</si>
  <si>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</si>
  <si>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</si>
  <si>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</si>
  <si>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</si>
  <si>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</si>
  <si>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</si>
  <si>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</si>
  <si>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</si>
  <si>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</si>
  <si>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</si>
  <si>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</si>
  <si>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</si>
  <si>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</si>
  <si>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</si>
  <si>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</si>
  <si>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</si>
  <si>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</si>
  <si>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</si>
  <si>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</si>
  <si>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</si>
  <si>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</si>
  <si>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</si>
  <si>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</si>
  <si>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</si>
  <si>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</si>
  <si>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</si>
  <si>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</si>
  <si>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</si>
  <si>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</si>
  <si>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</si>
  <si>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</si>
  <si>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</si>
  <si>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</si>
  <si>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</si>
  <si>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</si>
  <si>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</si>
  <si>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</si>
  <si>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</si>
  <si>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</si>
  <si>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</si>
  <si>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</si>
  <si>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</si>
  <si>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</si>
  <si>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</si>
  <si>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</si>
  <si>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</si>
  <si>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</si>
  <si>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</si>
  <si>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</si>
  <si>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</si>
  <si>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</si>
  <si>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</si>
  <si>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</si>
  <si>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</si>
  <si>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</si>
  <si>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</si>
  <si>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</si>
  <si>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</si>
  <si>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</si>
  <si>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</si>
  <si>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</si>
  <si>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</si>
  <si>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</si>
  <si>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</si>
  <si>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</si>
  <si>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</si>
  <si>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</si>
  <si>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</si>
  <si>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</si>
  <si>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</si>
  <si>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</si>
  <si>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</si>
  <si>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</si>
  <si>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</si>
  <si>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</si>
  <si>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</si>
  <si>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</si>
  <si>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</si>
  <si>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</si>
  <si>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</si>
  <si>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</si>
  <si>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</si>
  <si>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</si>
  <si>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</si>
  <si>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</si>
  <si>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</si>
  <si>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</si>
  <si>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</si>
  <si>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</si>
  <si>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</si>
  <si>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</si>
  <si>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</si>
  <si>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</si>
  <si>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</si>
  <si>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</si>
  <si>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</si>
  <si>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</si>
  <si>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</si>
  <si>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</si>
  <si>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</si>
  <si>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</si>
  <si>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</si>
  <si>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</si>
  <si>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</si>
  <si>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</si>
  <si>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</si>
  <si>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</si>
  <si>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</si>
  <si>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</si>
  <si>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</si>
  <si>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</si>
  <si>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</si>
  <si>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</si>
  <si>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</si>
  <si>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</si>
  <si>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</si>
  <si>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</si>
  <si>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</si>
  <si>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</si>
  <si>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</si>
  <si>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</si>
  <si>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</si>
  <si>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</si>
  <si>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</si>
  <si>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</si>
  <si>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</si>
  <si>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</si>
  <si>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</si>
  <si>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</si>
  <si>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</si>
  <si>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</si>
  <si>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</si>
  <si>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</si>
  <si>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</si>
  <si>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</si>
  <si>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</si>
  <si>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</si>
  <si>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</si>
  <si>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</si>
  <si>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</si>
  <si>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</si>
  <si>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</si>
  <si>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</si>
  <si>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</si>
  <si>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</si>
  <si>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</si>
  <si>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</si>
  <si>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</si>
  <si>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</si>
  <si>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</si>
  <si>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</si>
  <si>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</si>
  <si>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</si>
  <si>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</si>
  <si>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</si>
  <si>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</si>
  <si>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</si>
  <si>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</si>
  <si>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</si>
  <si>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</si>
  <si>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</si>
  <si>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</si>
  <si>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</si>
  <si>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</si>
  <si>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</si>
  <si>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</si>
  <si>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</si>
  <si>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</si>
  <si>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</si>
  <si>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</si>
  <si>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</si>
  <si>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</si>
  <si>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</si>
  <si>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</si>
  <si>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</si>
  <si>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</si>
  <si>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</si>
  <si>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</si>
  <si>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</si>
  <si>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</si>
  <si>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</si>
  <si>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</si>
  <si>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</si>
  <si>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</si>
  <si>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</si>
  <si>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</si>
  <si>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</si>
  <si>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</si>
  <si>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</si>
  <si>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</si>
  <si>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</si>
  <si>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</si>
  <si>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</si>
  <si>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</si>
  <si>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</si>
  <si>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</si>
  <si>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</si>
  <si>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</si>
  <si>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</si>
  <si>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</si>
  <si>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</si>
  <si>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</si>
  <si>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</si>
  <si>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</si>
  <si>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</si>
  <si>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</si>
  <si>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</si>
  <si>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</si>
  <si>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</si>
  <si>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</si>
  <si>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</si>
  <si>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</si>
  <si>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</si>
  <si>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</si>
  <si>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</si>
  <si>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</si>
  <si>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</si>
  <si>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</si>
  <si>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</si>
  <si>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</si>
  <si>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</si>
  <si>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</si>
  <si>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</si>
  <si>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</si>
  <si>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</si>
  <si>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</si>
  <si>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</si>
  <si>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</si>
  <si>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</si>
  <si>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</si>
  <si>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</si>
  <si>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</si>
  <si>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</si>
  <si>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</si>
  <si>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</si>
  <si>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</si>
  <si>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</si>
  <si>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</si>
  <si>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</si>
  <si>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</si>
  <si>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</si>
  <si>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</si>
  <si>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</si>
  <si>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</si>
  <si>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</si>
  <si>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</si>
  <si>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</si>
  <si>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</si>
  <si>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</si>
  <si>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</si>
  <si>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</si>
  <si>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</si>
  <si>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</si>
  <si>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</si>
  <si>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</si>
  <si>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</si>
  <si>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</si>
  <si>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</si>
  <si>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</si>
  <si>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</si>
  <si>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</si>
  <si>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</si>
  <si>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</si>
  <si>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</si>
  <si>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</si>
  <si>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</si>
  <si>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</si>
  <si>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</si>
  <si>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</si>
  <si>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</si>
  <si>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</si>
  <si>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</si>
  <si>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</si>
  <si>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</si>
  <si>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</si>
  <si>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</si>
  <si>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</si>
  <si>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</si>
  <si>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</si>
  <si>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</si>
  <si>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</si>
  <si>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</si>
  <si>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</si>
  <si>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</si>
  <si>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</si>
  <si>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</si>
  <si>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</si>
  <si>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</si>
  <si>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</si>
  <si>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</si>
  <si>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</si>
  <si>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</si>
  <si>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</si>
  <si>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</si>
  <si>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</si>
  <si>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</si>
  <si>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</si>
  <si>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</si>
  <si>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</si>
  <si>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</si>
  <si>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</si>
  <si>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</si>
  <si>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</si>
  <si>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</si>
  <si>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</si>
  <si>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</si>
  <si>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</si>
  <si>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</si>
  <si>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</si>
  <si>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</si>
  <si>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</si>
  <si>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</si>
  <si>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</si>
  <si>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</si>
  <si>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</si>
  <si>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</si>
  <si>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</si>
  <si>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</si>
  <si>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</si>
  <si>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</si>
  <si>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</si>
  <si>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</si>
  <si>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</si>
  <si>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</si>
  <si>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</si>
  <si>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</si>
  <si>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</si>
  <si>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</si>
  <si>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</si>
  <si>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</si>
  <si>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</si>
  <si>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</si>
  <si>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</si>
  <si>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</si>
  <si>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</si>
  <si>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</si>
  <si>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</si>
  <si>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</si>
  <si>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</si>
  <si>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</si>
  <si>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</si>
  <si>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</si>
  <si>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</si>
  <si>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</si>
  <si>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</si>
  <si>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</si>
  <si>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</si>
  <si>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</si>
  <si>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</si>
  <si>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</si>
  <si>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</si>
  <si>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</si>
  <si>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</si>
  <si>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</si>
  <si>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</si>
  <si>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</si>
  <si>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</si>
  <si>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</si>
  <si>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</si>
  <si>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</si>
  <si>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</si>
  <si>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</si>
  <si>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</si>
  <si>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</si>
  <si>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</si>
  <si>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</si>
  <si>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</si>
  <si>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</si>
  <si>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</si>
  <si>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</si>
  <si>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</si>
  <si>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</si>
  <si>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</si>
  <si>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</si>
  <si>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</si>
  <si>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</si>
  <si>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</si>
  <si>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</si>
  <si>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</si>
  <si>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</si>
  <si>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</si>
  <si>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</si>
  <si>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</si>
  <si>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</si>
  <si>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</si>
  <si>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</si>
  <si>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</si>
  <si>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</si>
  <si>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</si>
  <si>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</si>
  <si>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</si>
  <si>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</si>
  <si>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</si>
  <si>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</si>
  <si>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</si>
  <si>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</si>
  <si>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</si>
  <si>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</si>
  <si>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</si>
  <si>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</si>
  <si>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</si>
  <si>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</si>
  <si>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</si>
  <si>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</si>
  <si>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</si>
  <si>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</si>
  <si>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</si>
  <si>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</si>
  <si>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</si>
  <si>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</si>
  <si>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</si>
  <si>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</si>
  <si>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</si>
  <si>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</si>
  <si>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</si>
  <si>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</si>
  <si>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</si>
  <si>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</si>
  <si>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</si>
  <si>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</si>
  <si>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</si>
  <si>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</si>
  <si>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</si>
  <si>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</si>
  <si>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</si>
  <si>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</si>
  <si>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</si>
  <si>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</si>
  <si>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</si>
  <si>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</si>
  <si>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</si>
  <si>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</si>
  <si>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</si>
  <si>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</si>
  <si>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</si>
  <si>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</si>
  <si>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</si>
  <si>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</si>
  <si>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</si>
  <si>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</si>
  <si>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</si>
  <si>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</si>
  <si>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</si>
  <si>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</si>
  <si>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</si>
  <si>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</si>
  <si>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</si>
  <si>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</si>
  <si>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</si>
  <si>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</si>
  <si>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</si>
  <si>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</si>
  <si>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</si>
  <si>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</si>
  <si>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</si>
  <si>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</si>
  <si>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</si>
  <si>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</si>
  <si>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</si>
  <si>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</si>
  <si>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</si>
  <si>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</si>
  <si>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</si>
  <si>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</si>
  <si>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</si>
  <si>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</si>
  <si>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</si>
  <si>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</si>
  <si>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</si>
  <si>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</si>
  <si>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</si>
  <si>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</si>
  <si>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</si>
  <si>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</si>
  <si>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</si>
  <si>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</si>
  <si>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</si>
  <si>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</si>
  <si>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</si>
  <si>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</si>
  <si>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</si>
  <si>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</si>
  <si>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</si>
  <si>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</si>
  <si>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</si>
  <si>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</si>
  <si>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</si>
  <si>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</si>
  <si>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</si>
  <si>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</si>
  <si>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</si>
  <si>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</si>
  <si>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</si>
  <si>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</si>
  <si>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</si>
  <si>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</si>
  <si>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</si>
  <si>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</si>
  <si>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</si>
  <si>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</si>
  <si>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</si>
  <si>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</si>
  <si>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</si>
  <si>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</si>
  <si>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</si>
  <si>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</si>
  <si>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</si>
  <si>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</si>
  <si>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</si>
  <si>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</si>
  <si>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</si>
  <si>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</si>
  <si>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</si>
  <si>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</si>
  <si>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</si>
  <si>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</si>
  <si>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</si>
  <si>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</si>
  <si>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</si>
  <si>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</si>
  <si>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</si>
  <si>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</si>
  <si>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</si>
  <si>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</si>
  <si>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</si>
  <si>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</si>
  <si>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</si>
  <si>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</si>
  <si>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</si>
  <si>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</si>
  <si>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</si>
  <si>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</si>
  <si>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</si>
  <si>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</si>
  <si>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</si>
  <si>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</si>
  <si>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</si>
  <si>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</si>
  <si>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</si>
  <si>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</si>
  <si>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</si>
  <si>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</si>
  <si>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</si>
  <si>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</si>
  <si>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</si>
  <si>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</si>
  <si>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</si>
  <si>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</si>
  <si>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</si>
  <si>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</si>
  <si>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</si>
  <si>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</si>
  <si>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</si>
  <si>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</si>
  <si>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</si>
  <si>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</si>
  <si>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</si>
  <si>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</si>
  <si>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</si>
  <si>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</si>
  <si>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</si>
  <si>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</si>
  <si>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</si>
  <si>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</si>
  <si>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</si>
  <si>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</si>
  <si>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</si>
  <si>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</si>
  <si>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</si>
  <si>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</si>
  <si>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</si>
  <si>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</si>
  <si>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</si>
  <si>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</si>
  <si>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</si>
  <si>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</si>
  <si>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</si>
  <si>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</si>
  <si>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</si>
  <si>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</si>
  <si>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</si>
  <si>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</si>
  <si>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</si>
  <si>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</si>
  <si>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</si>
  <si>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</si>
  <si>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</si>
  <si>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</si>
  <si>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</si>
  <si>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</si>
  <si>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</si>
  <si>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</si>
  <si>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</si>
  <si>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</si>
  <si>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</si>
  <si>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</si>
  <si>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</si>
  <si>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</si>
  <si>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</si>
  <si>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</si>
  <si>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</si>
  <si>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</si>
  <si>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</si>
  <si>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</si>
  <si>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</si>
  <si>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</si>
  <si>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</si>
  <si>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</si>
  <si>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</si>
  <si>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</si>
  <si>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</si>
  <si>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</si>
  <si>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</si>
  <si>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</si>
  <si>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</si>
  <si>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</si>
  <si>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</si>
  <si>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</si>
  <si>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</si>
  <si>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</si>
  <si>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</si>
  <si>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</si>
  <si>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</si>
  <si>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</si>
  <si>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</si>
  <si>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</si>
  <si>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</si>
  <si>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</si>
  <si>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</si>
  <si>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</si>
  <si>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</si>
  <si>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</si>
  <si>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</si>
  <si>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</si>
  <si>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</si>
  <si>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</si>
  <si>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</si>
  <si>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</si>
  <si>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</si>
  <si>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</si>
  <si>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</si>
  <si>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</si>
  <si>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</si>
  <si>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</si>
  <si>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</si>
  <si>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</si>
  <si>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</si>
  <si>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</si>
  <si>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</si>
  <si>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</si>
  <si>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</si>
  <si>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</si>
  <si>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</si>
  <si>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</si>
  <si>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</si>
  <si>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</si>
  <si>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</si>
  <si>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</si>
  <si>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</si>
  <si>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</si>
  <si>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</si>
  <si>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</si>
  <si>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</si>
  <si>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</si>
  <si>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</si>
  <si>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</si>
  <si>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</si>
  <si>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</si>
  <si>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</si>
  <si>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</si>
  <si>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</si>
  <si>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</si>
  <si>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</si>
  <si>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</si>
  <si>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</si>
  <si>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</si>
  <si>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</si>
  <si>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</si>
  <si>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</si>
  <si>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</si>
  <si>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</si>
  <si>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</si>
  <si>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</si>
  <si>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</si>
  <si>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</si>
  <si>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</si>
  <si>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</si>
  <si>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</si>
  <si>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</si>
  <si>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</si>
  <si>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</si>
  <si>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</si>
  <si>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</si>
  <si>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</si>
  <si>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</si>
  <si>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</si>
  <si>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</si>
  <si>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</si>
  <si>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</si>
  <si>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</si>
  <si>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</si>
  <si>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</si>
  <si>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</si>
  <si>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</si>
  <si>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</si>
  <si>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</si>
  <si>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</si>
  <si>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</si>
  <si>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</si>
  <si>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</si>
  <si>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</si>
  <si>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</si>
  <si>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</si>
  <si>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</si>
  <si>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</si>
  <si>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</si>
  <si>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</si>
  <si>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</si>
  <si>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</si>
  <si>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</si>
  <si>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</si>
  <si>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</si>
  <si>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</si>
  <si>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</si>
  <si>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</si>
  <si>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</si>
  <si>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</si>
  <si>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</si>
  <si>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</si>
  <si>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</si>
  <si>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</si>
  <si>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</si>
  <si>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</si>
  <si>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</si>
  <si>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</si>
  <si>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</si>
  <si>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</si>
  <si>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</si>
  <si>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</si>
  <si>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</si>
  <si>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</si>
  <si>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</si>
  <si>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</si>
  <si>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</si>
  <si>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</si>
  <si>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</si>
  <si>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</si>
  <si>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</si>
  <si>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</si>
  <si>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</si>
  <si>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</si>
  <si>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</si>
  <si>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</si>
  <si>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</si>
  <si>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</si>
  <si>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</si>
  <si>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</si>
  <si>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</si>
  <si>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</si>
  <si>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</si>
  <si>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</si>
  <si>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</si>
  <si>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</si>
  <si>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</si>
  <si>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</si>
  <si>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</si>
  <si>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</si>
  <si>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</si>
  <si>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</si>
  <si>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</si>
  <si>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</si>
  <si>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</si>
  <si>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</si>
  <si>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</si>
  <si>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</si>
  <si>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</si>
  <si>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</si>
  <si>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</si>
  <si>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</si>
  <si>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</si>
  <si>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</si>
  <si>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</si>
  <si>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</si>
  <si>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</si>
  <si>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</si>
  <si>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</si>
  <si>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</si>
  <si>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</si>
  <si>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</si>
  <si>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</si>
  <si>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</si>
  <si>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</si>
  <si>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</si>
  <si>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</si>
  <si>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</si>
  <si>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</si>
  <si>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</si>
  <si>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</si>
  <si>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</si>
  <si>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</si>
  <si>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</si>
  <si>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</si>
  <si>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</si>
  <si>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</si>
  <si>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</si>
  <si>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</si>
  <si>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</si>
  <si>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</si>
  <si>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</si>
  <si>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</si>
  <si>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</si>
  <si>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</si>
  <si>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</si>
  <si>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</si>
  <si>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</si>
  <si>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</si>
  <si>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</si>
  <si>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</si>
  <si>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</si>
  <si>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</si>
  <si>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</si>
  <si>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</si>
  <si>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</si>
  <si>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</si>
  <si>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</si>
  <si>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</si>
  <si>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</si>
  <si>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</si>
  <si>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</si>
  <si>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</si>
  <si>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</si>
  <si>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</si>
  <si>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</si>
  <si>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</si>
  <si>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</si>
  <si>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</si>
  <si>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</si>
  <si>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</si>
  <si>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</si>
  <si>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</si>
  <si>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</si>
  <si>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</si>
  <si>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</si>
  <si>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</si>
  <si>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</si>
  <si>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</si>
  <si>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</si>
  <si>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</si>
  <si>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</si>
  <si>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</si>
  <si>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</si>
  <si>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</si>
  <si>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</si>
  <si>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</si>
  <si>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</si>
  <si>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</si>
  <si>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</si>
  <si>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</si>
  <si>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</si>
  <si>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</si>
  <si>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</si>
  <si>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</si>
  <si>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</si>
  <si>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</si>
  <si>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</si>
  <si>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</si>
  <si>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</si>
  <si>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</si>
  <si>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</si>
  <si>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</si>
  <si>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</si>
  <si>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</si>
  <si>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</si>
  <si>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</si>
  <si>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</si>
  <si>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</si>
  <si>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</si>
  <si>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</si>
  <si>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</si>
  <si>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</si>
  <si>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</si>
  <si>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</si>
  <si>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</si>
  <si>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</si>
  <si>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</si>
  <si>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</si>
  <si>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</si>
  <si>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</si>
  <si>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</si>
  <si>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</si>
  <si>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</si>
  <si>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</si>
  <si>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</si>
  <si>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</si>
  <si>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</si>
  <si>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</si>
  <si>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</si>
  <si>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</si>
  <si>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</si>
  <si>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</si>
  <si>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</si>
  <si>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</si>
  <si>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</si>
  <si>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</si>
  <si>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</si>
  <si>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</si>
  <si>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</si>
  <si>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</si>
  <si>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</si>
  <si>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</si>
  <si>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</si>
  <si>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</si>
  <si>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</si>
  <si>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</si>
  <si>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</si>
  <si>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</si>
  <si>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</si>
  <si>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</si>
  <si>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</si>
  <si>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</si>
  <si>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</si>
  <si>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</si>
  <si>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</si>
  <si>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</si>
  <si>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</si>
  <si>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</si>
  <si>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</si>
  <si>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</si>
  <si>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</si>
  <si>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</si>
  <si>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</si>
  <si>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</si>
  <si>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</si>
  <si>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</si>
  <si>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</si>
  <si>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</si>
  <si>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</si>
  <si>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</si>
  <si>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</si>
  <si>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</si>
  <si>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</si>
  <si>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</si>
  <si>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</si>
  <si>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</si>
  <si>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</si>
  <si>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</si>
  <si>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</si>
  <si>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</si>
  <si>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</si>
  <si>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</si>
  <si>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</si>
  <si>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</si>
  <si>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</si>
  <si>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</si>
  <si>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</si>
  <si>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</si>
  <si>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</si>
  <si>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</si>
  <si>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</si>
  <si>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</si>
  <si>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</si>
  <si>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</si>
  <si>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</si>
  <si>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</si>
  <si>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</si>
  <si>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</si>
  <si>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</si>
  <si>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</si>
  <si>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</si>
  <si>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</si>
  <si>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</si>
  <si>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</si>
  <si>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</si>
  <si>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</si>
  <si>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</si>
  <si>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</si>
  <si>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</si>
  <si>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</si>
  <si>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</si>
  <si>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</si>
  <si>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</si>
  <si>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</si>
  <si>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</si>
  <si>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</si>
  <si>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</si>
  <si>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</si>
  <si>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</si>
  <si>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</si>
  <si>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</si>
  <si>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</si>
  <si>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</si>
  <si>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</si>
  <si>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</si>
  <si>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</si>
  <si>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</si>
  <si>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</si>
  <si>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</si>
  <si>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</si>
  <si>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</si>
  <si>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</si>
  <si>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</si>
  <si>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</si>
  <si>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</si>
  <si>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</si>
  <si>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</si>
  <si>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</si>
  <si>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</si>
  <si>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</si>
  <si>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</si>
  <si>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</si>
  <si>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</si>
  <si>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</si>
  <si>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</si>
  <si>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</si>
  <si>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</si>
  <si>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</si>
  <si>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</si>
  <si>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</si>
  <si>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</si>
  <si>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</si>
  <si>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</si>
  <si>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</si>
  <si>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</si>
  <si>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</si>
  <si>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</si>
  <si>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</si>
  <si>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</si>
  <si>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</si>
  <si>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</si>
  <si>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</si>
  <si>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</si>
  <si>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</si>
  <si>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</si>
  <si>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</si>
  <si>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</si>
  <si>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</si>
  <si>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</si>
  <si>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</si>
  <si>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</si>
  <si>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</si>
  <si>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</si>
  <si>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</si>
  <si>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</si>
  <si>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</si>
  <si>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</si>
  <si>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</si>
  <si>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</si>
  <si>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</si>
  <si>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</si>
  <si>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</si>
  <si>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</si>
  <si>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</si>
  <si>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</si>
  <si>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</si>
  <si>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</si>
  <si>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</si>
  <si>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</si>
  <si>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</si>
  <si>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</si>
  <si>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</si>
  <si>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</si>
  <si>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</si>
  <si>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</si>
  <si>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</si>
  <si>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</si>
  <si>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</si>
  <si>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</si>
  <si>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</si>
  <si>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</si>
  <si>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</si>
  <si>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</si>
  <si>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</si>
  <si>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</si>
  <si>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</si>
  <si>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</si>
  <si>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</si>
  <si>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</si>
  <si>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</si>
  <si>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</si>
  <si>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</si>
  <si>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</si>
  <si>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</si>
  <si>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</si>
  <si>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</si>
  <si>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</si>
  <si>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</si>
  <si>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</si>
  <si>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</si>
  <si>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</si>
  <si>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</si>
  <si>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</si>
  <si>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</si>
  <si>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</si>
  <si>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</si>
  <si>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</si>
  <si>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</si>
  <si>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</si>
  <si>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</si>
  <si>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</si>
  <si>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</si>
  <si>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</si>
  <si>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</si>
  <si>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</si>
  <si>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</si>
  <si>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</si>
  <si>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</si>
  <si>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</si>
  <si>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</si>
  <si>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</si>
  <si>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</si>
  <si>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</si>
  <si>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</si>
  <si>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</si>
  <si>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</si>
  <si>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</si>
  <si>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</si>
  <si>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</si>
  <si>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</si>
  <si>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</si>
  <si>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</si>
  <si>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</si>
  <si>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</si>
  <si>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</si>
  <si>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</si>
  <si>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</si>
  <si>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</si>
  <si>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</si>
  <si>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</si>
  <si>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</si>
  <si>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</si>
  <si>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</si>
  <si>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</si>
  <si>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</si>
  <si>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</si>
  <si>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</si>
  <si>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</si>
  <si>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</si>
  <si>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</si>
  <si>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</si>
  <si>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</si>
  <si>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</si>
  <si>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</si>
  <si>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</si>
  <si>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</si>
  <si>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</si>
  <si>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</si>
  <si>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</si>
  <si>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</si>
  <si>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</si>
  <si>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</si>
  <si>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</si>
  <si>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</si>
  <si>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</si>
  <si>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</si>
  <si>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</si>
  <si>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</si>
  <si>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</si>
  <si>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</si>
  <si>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</si>
  <si>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</si>
  <si>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</si>
  <si>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</si>
  <si>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</si>
  <si>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</si>
  <si>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</si>
  <si>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</si>
  <si>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</si>
  <si>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</si>
  <si>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</si>
  <si>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</si>
  <si>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</si>
  <si>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</si>
  <si>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</si>
  <si>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</si>
  <si>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</si>
  <si>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</si>
  <si>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</si>
  <si>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</si>
  <si>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</si>
  <si>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</si>
  <si>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</si>
  <si>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</si>
  <si>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</si>
  <si>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</si>
  <si>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</si>
  <si>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</si>
  <si>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</si>
  <si>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</si>
  <si>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</si>
  <si>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</si>
  <si>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</si>
  <si>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</si>
  <si>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</si>
  <si>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</si>
  <si>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</si>
  <si>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</si>
  <si>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</si>
  <si>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</si>
  <si>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</si>
  <si>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</si>
  <si>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</si>
  <si>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</si>
  <si>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</si>
  <si>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</si>
  <si>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</si>
  <si>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</si>
  <si>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</si>
  <si>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</si>
  <si>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</si>
  <si>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</si>
  <si>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</si>
  <si>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</si>
  <si>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</si>
  <si>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</si>
  <si>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</si>
  <si>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</si>
  <si>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</si>
  <si>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</si>
  <si>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</si>
  <si>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</si>
  <si>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</si>
  <si>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</si>
  <si>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</si>
  <si>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</si>
  <si>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</si>
  <si>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</si>
  <si>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</si>
  <si>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</si>
  <si>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</si>
  <si>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</si>
  <si>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</si>
  <si>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</si>
  <si>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</si>
  <si>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</si>
  <si>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</si>
  <si>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</si>
  <si>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</si>
  <si>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</si>
  <si>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</si>
  <si>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</si>
  <si>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</si>
  <si>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</si>
  <si>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</si>
  <si>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</si>
  <si>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</si>
  <si>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</si>
  <si>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</si>
  <si>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</si>
  <si>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</si>
  <si>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</si>
  <si>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</si>
  <si>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</si>
  <si>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</si>
  <si>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</si>
  <si>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</si>
  <si>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</si>
  <si>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</si>
  <si>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</si>
  <si>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</si>
  <si>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</si>
  <si>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</si>
  <si>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</si>
  <si>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</si>
  <si>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</si>
  <si>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</si>
  <si>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</si>
  <si>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</si>
  <si>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</si>
  <si>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</si>
  <si>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</si>
  <si>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</si>
  <si>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</si>
  <si>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</si>
  <si>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</si>
  <si>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</si>
  <si>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</si>
  <si>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</si>
  <si>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</si>
  <si>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</si>
  <si>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</si>
  <si>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</si>
  <si>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</si>
  <si>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</si>
  <si>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</si>
  <si>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</si>
  <si>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</si>
  <si>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</si>
  <si>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</si>
  <si>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</si>
  <si>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</si>
  <si>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</si>
  <si>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</si>
  <si>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</si>
  <si>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</si>
  <si>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</si>
  <si>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</si>
  <si>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</si>
  <si>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</si>
  <si>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</si>
  <si>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</si>
  <si>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</si>
  <si>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</si>
  <si>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</si>
  <si>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</si>
  <si>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</si>
  <si>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</si>
  <si>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</si>
  <si>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</si>
  <si>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</si>
  <si>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</si>
  <si>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</si>
  <si>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</si>
  <si>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</si>
  <si>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</si>
  <si>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</si>
  <si>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</si>
  <si>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</si>
  <si>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</si>
  <si>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</si>
  <si>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</si>
  <si>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</si>
  <si>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</si>
  <si>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</si>
  <si>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</si>
  <si>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</si>
  <si>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</si>
  <si>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</si>
  <si>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</si>
  <si>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</si>
  <si>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</si>
  <si>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</si>
  <si>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</si>
  <si>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</si>
  <si>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</si>
  <si>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</si>
  <si>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</si>
  <si>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</si>
  <si>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</si>
  <si>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</si>
  <si>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</si>
  <si>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</si>
  <si>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</si>
  <si>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</si>
  <si>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</si>
  <si>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</si>
  <si>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</si>
  <si>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</si>
  <si>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</si>
  <si>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</si>
  <si>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</si>
  <si>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</si>
  <si>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</si>
  <si>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</si>
  <si>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</si>
  <si>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</si>
  <si>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</si>
  <si>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</si>
  <si>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</si>
  <si>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</si>
  <si>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</si>
  <si>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</si>
  <si>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</si>
  <si>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</si>
  <si>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</si>
  <si>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</si>
  <si>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</si>
  <si>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</si>
  <si>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</si>
  <si>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</si>
  <si>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</si>
  <si>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</si>
  <si>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</si>
  <si>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</si>
  <si>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</si>
  <si>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</si>
  <si>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</si>
  <si>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</si>
  <si>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</si>
  <si>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</si>
  <si>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</si>
  <si>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</si>
  <si>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</si>
  <si>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</si>
  <si>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</si>
  <si>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</si>
  <si>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</si>
  <si>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</si>
  <si>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</si>
  <si>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</si>
  <si>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</si>
  <si>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</si>
  <si>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</si>
  <si>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</si>
  <si>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</si>
  <si>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</si>
  <si>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</si>
  <si>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</si>
  <si>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</si>
  <si>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</si>
  <si>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</si>
  <si>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</si>
  <si>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</si>
  <si>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</si>
  <si>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</si>
  <si>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</si>
  <si>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</si>
  <si>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</si>
  <si>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</si>
  <si>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</si>
  <si>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</si>
  <si>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</si>
  <si>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</si>
  <si>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</si>
  <si>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</si>
  <si>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</si>
  <si>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</si>
  <si>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</si>
  <si>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</si>
  <si>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</si>
  <si>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</si>
  <si>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</si>
  <si>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</si>
  <si>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</si>
  <si>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</si>
  <si>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</si>
  <si>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</si>
  <si>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</si>
  <si>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</si>
  <si>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</si>
  <si>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</si>
  <si>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</si>
  <si>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</si>
  <si>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</si>
  <si>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</si>
  <si>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</si>
  <si>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</si>
  <si>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</si>
  <si>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</si>
  <si>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</si>
  <si>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</si>
  <si>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</si>
  <si>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</si>
  <si>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</si>
  <si>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</si>
  <si>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</si>
  <si>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</si>
  <si>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</si>
  <si>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</si>
  <si>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</si>
  <si>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</si>
  <si>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</si>
  <si>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</si>
  <si>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</si>
  <si>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</si>
  <si>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</si>
  <si>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</si>
  <si>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</si>
  <si>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</si>
  <si>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</si>
  <si>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</si>
  <si>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</si>
  <si>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</si>
  <si>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</si>
  <si>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</si>
  <si>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</si>
  <si>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</si>
  <si>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</si>
  <si>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</si>
  <si>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</si>
  <si>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</si>
  <si>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</si>
  <si>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</si>
  <si>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</si>
  <si>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</si>
  <si>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</si>
  <si>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</si>
  <si>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</si>
  <si>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</si>
  <si>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</si>
  <si>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</si>
  <si>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</si>
  <si>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</si>
  <si>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</si>
  <si>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</si>
  <si>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</si>
  <si>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</si>
  <si>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</si>
  <si>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</si>
  <si>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</si>
  <si>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</si>
  <si>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</si>
  <si>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</si>
  <si>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</si>
  <si>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</si>
  <si>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</si>
  <si>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</si>
  <si>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</si>
  <si>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</si>
  <si>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</si>
  <si>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</si>
  <si>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</si>
  <si>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</si>
  <si>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</si>
  <si>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</si>
  <si>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</si>
  <si>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</si>
  <si>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</si>
  <si>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</si>
  <si>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</si>
  <si>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</si>
  <si>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</si>
  <si>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</si>
  <si>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</si>
  <si>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</si>
  <si>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</si>
  <si>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</si>
  <si>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</si>
  <si>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</si>
  <si>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</si>
  <si>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</si>
  <si>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</si>
  <si>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</si>
  <si>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</si>
  <si>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</si>
  <si>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</si>
  <si>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</si>
  <si>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</si>
  <si>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</si>
  <si>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</si>
  <si>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</si>
  <si>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</si>
  <si>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</si>
  <si>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</si>
  <si>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</si>
  <si>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</si>
  <si>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</si>
  <si>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</si>
  <si>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</si>
  <si>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</si>
  <si>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</si>
  <si>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</si>
  <si>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</si>
  <si>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</si>
  <si>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</si>
  <si>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</si>
  <si>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</si>
  <si>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</si>
  <si>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</si>
  <si>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</si>
  <si>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</si>
  <si>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</si>
  <si>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</si>
  <si>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</si>
  <si>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</si>
  <si>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</si>
  <si>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</si>
  <si>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</si>
  <si>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</si>
  <si>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</si>
  <si>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</si>
  <si>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</si>
  <si>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</si>
  <si>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</si>
  <si>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</si>
  <si>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</si>
  <si>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</si>
  <si>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</si>
  <si>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</si>
  <si>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</si>
  <si>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</si>
  <si>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</si>
  <si>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</si>
  <si>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</si>
  <si>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</si>
  <si>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</si>
  <si>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</si>
  <si>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</si>
  <si>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</si>
  <si>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</si>
  <si>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</si>
  <si>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</si>
  <si>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</si>
  <si>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</si>
  <si>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</si>
  <si>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</si>
  <si>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</si>
  <si>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</si>
  <si>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</si>
  <si>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</si>
  <si>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</si>
  <si>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</si>
  <si>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</si>
  <si>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</si>
  <si>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</si>
  <si>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</si>
  <si>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</si>
  <si>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</si>
  <si>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</si>
  <si>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</si>
  <si>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</si>
  <si>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</si>
  <si>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</si>
  <si>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</si>
  <si>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</si>
  <si>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</si>
  <si>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</si>
  <si>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</si>
  <si>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</si>
  <si>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</si>
  <si>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</si>
  <si>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</si>
  <si>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</si>
  <si>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</si>
  <si>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</si>
  <si>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</si>
  <si>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</si>
  <si>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</si>
  <si>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</si>
  <si>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</si>
  <si>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</si>
  <si>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</si>
  <si>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</si>
  <si>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</si>
  <si>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</si>
  <si>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</si>
  <si>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</si>
  <si>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</si>
  <si>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</si>
  <si>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</si>
  <si>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</si>
  <si>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</si>
  <si>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</si>
  <si>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</si>
  <si>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</si>
  <si>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</si>
  <si>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</si>
  <si>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</si>
  <si>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</si>
  <si>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</si>
  <si>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</si>
  <si>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</si>
  <si>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</si>
  <si>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</si>
  <si>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</si>
  <si>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</si>
  <si>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</si>
  <si>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</si>
  <si>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</si>
  <si>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</si>
  <si>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</si>
  <si>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</si>
  <si>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</si>
  <si>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</si>
  <si>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</si>
  <si>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</si>
  <si>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</si>
  <si>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</si>
  <si>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</si>
  <si>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</si>
  <si>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</si>
  <si>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</si>
  <si>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</si>
  <si>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</si>
  <si>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</si>
  <si>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</si>
  <si>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</si>
  <si>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</si>
  <si>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</si>
  <si>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</si>
  <si>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</si>
  <si>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</si>
  <si>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</si>
  <si>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</si>
  <si>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</si>
  <si>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</si>
  <si>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</si>
  <si>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</si>
  <si>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</si>
  <si>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</si>
  <si>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</si>
  <si>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</si>
  <si>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</si>
  <si>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</si>
  <si>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</si>
  <si>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</si>
  <si>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</si>
  <si>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</si>
  <si>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</si>
  <si>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</si>
  <si>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</si>
  <si>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</si>
  <si>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</si>
  <si>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</si>
  <si>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</si>
  <si>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</si>
  <si>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</si>
  <si>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</si>
  <si>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</si>
  <si>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</si>
  <si>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</si>
  <si>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</si>
  <si>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</si>
  <si>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</si>
  <si>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</si>
  <si>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</si>
  <si>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</si>
  <si>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</si>
  <si>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</si>
  <si>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</si>
  <si>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</si>
  <si>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</si>
  <si>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</si>
  <si>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</si>
  <si>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</si>
  <si>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</si>
  <si>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</si>
  <si>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</si>
  <si>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</si>
  <si>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</si>
  <si>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</si>
  <si>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</si>
  <si>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</si>
  <si>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</si>
  <si>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</si>
  <si>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</si>
  <si>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</si>
  <si>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</si>
  <si>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</si>
  <si>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</si>
  <si>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</si>
  <si>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</si>
  <si>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</si>
  <si>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</si>
  <si>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</si>
  <si>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</si>
  <si>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</si>
  <si>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</si>
  <si>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</si>
  <si>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</si>
  <si>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</si>
  <si>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</si>
  <si>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</si>
  <si>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</si>
  <si>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</si>
  <si>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</si>
  <si>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</si>
  <si>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</si>
  <si>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</si>
  <si>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</si>
  <si>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</si>
  <si>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</si>
  <si>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</si>
  <si>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</si>
  <si>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</si>
  <si>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</si>
  <si>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</si>
  <si>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</si>
  <si>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</si>
  <si>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</si>
  <si>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</si>
  <si>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</si>
  <si>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</si>
  <si>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</si>
  <si>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</si>
  <si>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</si>
  <si>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</si>
  <si>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</si>
  <si>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</si>
  <si>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</si>
  <si>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</si>
  <si>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</si>
  <si>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</si>
  <si>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</si>
  <si>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</si>
  <si>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</si>
  <si>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</si>
  <si>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</si>
  <si>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</si>
  <si>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</si>
  <si>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</si>
  <si>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</si>
  <si>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</si>
  <si>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</si>
  <si>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</si>
  <si>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</si>
  <si>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</si>
  <si>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</si>
  <si>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</si>
  <si>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</si>
  <si>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</si>
  <si>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</si>
  <si>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</si>
  <si>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</si>
  <si>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</si>
  <si>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</si>
  <si>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</si>
  <si>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</si>
  <si>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</si>
  <si>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</si>
  <si>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</si>
  <si>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</si>
  <si>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</si>
  <si>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</si>
  <si>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</si>
  <si>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</si>
  <si>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</si>
  <si>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</si>
  <si>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</si>
  <si>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</si>
  <si>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</si>
  <si>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</si>
  <si>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</si>
  <si>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</si>
  <si>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</si>
  <si>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</si>
  <si>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</si>
  <si>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</si>
  <si>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</si>
  <si>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</si>
  <si>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</si>
  <si>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</si>
  <si>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</si>
  <si>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</si>
  <si>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</si>
  <si>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</si>
  <si>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</si>
  <si>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</si>
  <si>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</si>
  <si>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</si>
  <si>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</si>
  <si>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</si>
  <si>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</si>
  <si>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</si>
  <si>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</si>
  <si>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</si>
  <si>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</si>
  <si>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</si>
  <si>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</si>
  <si>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</si>
  <si>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</si>
  <si>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</si>
  <si>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</si>
  <si>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</si>
  <si>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</si>
  <si>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</si>
  <si>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</si>
  <si>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</si>
  <si>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</si>
  <si>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</si>
  <si>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</si>
  <si>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</si>
  <si>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</si>
  <si>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</si>
  <si>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</si>
  <si>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</si>
  <si>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</si>
  <si>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</si>
  <si>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</si>
  <si>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</si>
  <si>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</si>
  <si>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</si>
  <si>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</si>
  <si>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</si>
  <si>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</si>
  <si>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</si>
  <si>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</si>
  <si>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</si>
  <si>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</si>
  <si>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</si>
  <si>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</si>
  <si>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</si>
  <si>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</si>
  <si>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</si>
  <si>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</si>
  <si>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</si>
  <si>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</si>
  <si>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</si>
  <si>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</si>
  <si>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</si>
  <si>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</si>
  <si>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</si>
  <si>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</si>
  <si>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</si>
  <si>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</si>
  <si>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</si>
  <si>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</si>
  <si>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</si>
  <si>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</si>
  <si>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</si>
  <si>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</si>
  <si>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</si>
  <si>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</si>
  <si>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</si>
  <si>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</si>
  <si>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</si>
  <si>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</si>
  <si>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</si>
  <si>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</si>
  <si>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</si>
  <si>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</si>
  <si>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</si>
  <si>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</si>
  <si>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</si>
  <si>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</si>
  <si>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</si>
  <si>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</si>
  <si>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</si>
  <si>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</si>
  <si>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</si>
  <si>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</si>
  <si>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</si>
  <si>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</si>
  <si>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</si>
  <si>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</si>
  <si>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</si>
  <si>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</si>
  <si>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</si>
  <si>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</si>
  <si>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</si>
  <si>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</si>
  <si>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</si>
  <si>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</si>
  <si>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</si>
  <si>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</si>
  <si>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</si>
  <si>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</si>
  <si>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</si>
  <si>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</si>
  <si>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</si>
  <si>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</si>
  <si>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</si>
  <si>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</si>
  <si>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</si>
  <si>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</si>
  <si>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</si>
  <si>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</si>
  <si>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</si>
  <si>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</si>
  <si>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</si>
  <si>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</si>
  <si>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</si>
  <si>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</si>
  <si>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</si>
  <si>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</si>
  <si>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</si>
  <si>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</si>
  <si>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</si>
  <si>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</si>
  <si>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</si>
  <si>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</si>
  <si>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</si>
  <si>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</si>
  <si>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</si>
  <si>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</si>
  <si>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</si>
  <si>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</si>
  <si>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</si>
  <si>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</si>
  <si>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</si>
  <si>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</si>
  <si>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</si>
  <si>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</si>
  <si>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</si>
  <si>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</si>
  <si>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</si>
  <si>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</si>
  <si>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</si>
  <si>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</si>
  <si>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</si>
  <si>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</si>
  <si>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</si>
  <si>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</si>
  <si>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</si>
  <si>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</si>
  <si>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</si>
  <si>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</si>
  <si>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</si>
  <si>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</si>
  <si>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</si>
  <si>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</si>
  <si>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</si>
  <si>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</si>
  <si>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</si>
  <si>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</si>
  <si>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</si>
  <si>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</si>
  <si>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</si>
  <si>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</si>
  <si>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</si>
  <si>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</si>
  <si>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</si>
  <si>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</si>
  <si>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</si>
  <si>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</si>
  <si>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</si>
  <si>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</si>
  <si>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</si>
  <si>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</si>
  <si>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</si>
  <si>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</si>
  <si>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</si>
  <si>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</si>
  <si>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</si>
  <si>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</si>
  <si>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</si>
  <si>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</si>
  <si>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</si>
  <si>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</si>
  <si>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</si>
  <si>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</si>
  <si>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</si>
  <si>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</si>
  <si>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</si>
  <si>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</si>
  <si>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</si>
  <si>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</si>
  <si>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</si>
  <si>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</si>
  <si>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</si>
  <si>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</si>
  <si>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</si>
  <si>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</si>
  <si>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</si>
  <si>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</si>
  <si>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</si>
  <si>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</si>
  <si>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</si>
  <si>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</si>
  <si>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</si>
  <si>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</si>
  <si>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</si>
  <si>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</si>
  <si>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</si>
  <si>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</si>
  <si>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</si>
  <si>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</si>
  <si>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</si>
  <si>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</si>
  <si>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</si>
  <si>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</si>
  <si>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</si>
  <si>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</si>
  <si>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</si>
  <si>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</si>
  <si>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</si>
  <si>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</si>
  <si>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</si>
  <si>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</si>
  <si>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</si>
  <si>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</si>
  <si>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</si>
  <si>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</si>
  <si>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</si>
  <si>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</si>
  <si>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</si>
  <si>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</si>
  <si>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</si>
  <si>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</si>
  <si>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</si>
  <si>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</si>
  <si>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</si>
  <si>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</si>
  <si>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</si>
  <si>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</si>
  <si>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</si>
  <si>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</si>
  <si>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</si>
  <si>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</si>
  <si>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</si>
  <si>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</si>
  <si>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</si>
  <si>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</si>
  <si>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</si>
  <si>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</si>
  <si>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</si>
  <si>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</si>
  <si>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</si>
  <si>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</si>
  <si>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</si>
  <si>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</si>
  <si>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</si>
  <si>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</si>
  <si>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</si>
  <si>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</si>
  <si>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</si>
  <si>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</si>
  <si>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</si>
  <si>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</si>
  <si>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</si>
  <si>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</si>
  <si>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</si>
  <si>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</si>
  <si>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</si>
  <si>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</si>
  <si>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</si>
  <si>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</si>
  <si>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</si>
  <si>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</si>
  <si>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</si>
  <si>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</si>
  <si>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</si>
  <si>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</si>
  <si>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</si>
  <si>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</si>
  <si>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</si>
  <si>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</si>
  <si>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</si>
  <si>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</si>
  <si>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</si>
  <si>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</si>
  <si>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</si>
  <si>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</si>
  <si>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</si>
  <si>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</si>
  <si>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</si>
  <si>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</si>
  <si>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</si>
  <si>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</si>
  <si>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</si>
  <si>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</si>
  <si>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</si>
  <si>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</si>
  <si>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</si>
  <si>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</si>
  <si>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</si>
  <si>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</si>
  <si>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</si>
  <si>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</si>
  <si>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</si>
  <si>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</si>
  <si>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</si>
  <si>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</si>
  <si>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</si>
  <si>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</si>
  <si>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</si>
  <si>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</si>
  <si>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</si>
  <si>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</si>
  <si>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</si>
  <si>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</si>
  <si>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</si>
  <si>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</si>
  <si>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</si>
  <si>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</si>
  <si>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</si>
  <si>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</si>
  <si>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</si>
  <si>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</si>
  <si>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</si>
  <si>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</si>
  <si>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</si>
  <si>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</si>
  <si>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</si>
  <si>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</si>
  <si>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</si>
  <si>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</si>
  <si>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</si>
  <si>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</si>
  <si>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</si>
  <si>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</si>
  <si>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</si>
  <si>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</si>
  <si>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</si>
  <si>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</si>
  <si>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</si>
  <si>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</si>
  <si>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</si>
  <si>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</si>
  <si>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</si>
  <si>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</si>
  <si>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</si>
  <si>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</si>
  <si>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</si>
  <si>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</si>
  <si>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</si>
  <si>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</si>
  <si>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</si>
  <si>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</si>
  <si>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</si>
  <si>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</si>
  <si>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</si>
  <si>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</si>
  <si>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</si>
  <si>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</si>
  <si>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</si>
  <si>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</si>
  <si>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</si>
  <si>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</si>
  <si>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</si>
  <si>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</si>
  <si>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</si>
  <si>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</si>
  <si>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</si>
  <si>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</si>
  <si>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</si>
  <si>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</si>
  <si>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</si>
  <si>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</si>
  <si>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</si>
  <si>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</si>
  <si>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</si>
  <si>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</si>
  <si>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</si>
  <si>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</si>
  <si>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</si>
  <si>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</si>
  <si>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</si>
  <si>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</si>
  <si>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</si>
  <si>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</si>
  <si>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</si>
  <si>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</si>
  <si>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</si>
  <si>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</si>
  <si>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</si>
  <si>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</si>
  <si>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</si>
  <si>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</si>
  <si>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</si>
  <si>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</si>
  <si>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</si>
  <si>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</si>
  <si>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</si>
  <si>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</si>
  <si>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</si>
  <si>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</si>
  <si>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</si>
  <si>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</si>
  <si>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</si>
  <si>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</si>
  <si>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</si>
  <si>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</si>
  <si>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</si>
  <si>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</si>
  <si>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</si>
  <si>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</si>
  <si>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</si>
  <si>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</si>
  <si>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</si>
  <si>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</si>
  <si>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</si>
  <si>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</si>
  <si>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</si>
  <si>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</si>
  <si>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</si>
  <si>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</si>
  <si>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</si>
  <si>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</si>
  <si>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</si>
  <si>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</si>
  <si>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</si>
  <si>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</si>
  <si>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</si>
  <si>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</si>
  <si>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</si>
  <si>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</si>
  <si>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</si>
  <si>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</si>
  <si>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</si>
  <si>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</si>
  <si>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</si>
  <si>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</si>
  <si>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</si>
  <si>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</si>
  <si>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</si>
  <si>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</si>
  <si>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</si>
  <si>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</si>
  <si>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</si>
  <si>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</si>
  <si>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</si>
  <si>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</si>
  <si>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</si>
  <si>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</si>
  <si>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</si>
  <si>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</si>
  <si>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</si>
  <si>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</si>
  <si>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</si>
  <si>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</si>
  <si>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</si>
  <si>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</si>
  <si>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</si>
  <si>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</si>
  <si>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</si>
  <si>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</si>
  <si>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</si>
  <si>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</si>
  <si>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</si>
  <si>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</si>
  <si>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</si>
  <si>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</si>
  <si>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</si>
  <si>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</si>
  <si>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</si>
  <si>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</si>
  <si>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</si>
  <si>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</si>
  <si>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</si>
  <si>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</si>
  <si>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</si>
  <si>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</si>
  <si>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</si>
  <si>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</si>
  <si>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</si>
  <si>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</si>
  <si>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</si>
  <si>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</si>
  <si>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</si>
  <si>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</si>
  <si>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</si>
  <si>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</si>
  <si>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</si>
  <si>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</si>
  <si>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</si>
  <si>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</si>
  <si>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</si>
  <si>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</si>
  <si>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</si>
  <si>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</si>
  <si>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</si>
  <si>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</si>
  <si>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</si>
  <si>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</si>
  <si>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</si>
  <si>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</si>
  <si>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</si>
  <si>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</si>
  <si>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</si>
  <si>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</si>
  <si>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</si>
  <si>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</si>
  <si>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</si>
  <si>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</si>
  <si>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</si>
  <si>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</si>
  <si>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</si>
  <si>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</si>
  <si>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</si>
  <si>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</si>
  <si>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</si>
  <si>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</si>
  <si>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</si>
  <si>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</si>
  <si>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</si>
  <si>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</si>
  <si>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</si>
  <si>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</si>
  <si>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</si>
  <si>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</si>
  <si>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</si>
  <si>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</si>
  <si>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</si>
  <si>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</si>
  <si>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</si>
  <si>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</si>
  <si>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</si>
  <si>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</si>
  <si>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</si>
  <si>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</si>
  <si>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</si>
  <si>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</si>
  <si>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</si>
  <si>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</si>
  <si>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</si>
  <si>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</si>
  <si>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</si>
  <si>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</si>
  <si>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</si>
  <si>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</si>
  <si>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</si>
  <si>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</si>
  <si>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</si>
  <si>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</si>
  <si>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</si>
  <si>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</si>
  <si>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</si>
  <si>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</si>
  <si>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</si>
  <si>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</si>
  <si>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</si>
  <si>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</si>
  <si>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</si>
  <si>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</si>
  <si>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</si>
  <si>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</si>
  <si>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</si>
  <si>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</si>
  <si>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</si>
  <si>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</si>
  <si>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</si>
  <si>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</si>
  <si>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</si>
  <si>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</si>
  <si>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</si>
  <si>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</si>
  <si>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</si>
  <si>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</si>
  <si>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</si>
  <si>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</si>
  <si>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</si>
  <si>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</si>
  <si>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</si>
  <si>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</si>
  <si>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</si>
  <si>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</si>
  <si>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</si>
  <si>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</si>
  <si>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</si>
  <si>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</si>
  <si>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</si>
  <si>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</si>
  <si>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</si>
  <si>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</si>
  <si>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</si>
  <si>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</si>
  <si>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</si>
  <si>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</si>
  <si>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</si>
  <si>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</si>
  <si>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</si>
  <si>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</si>
  <si>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</si>
  <si>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</si>
  <si>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</si>
  <si>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</si>
  <si>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</si>
  <si>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</si>
  <si>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</si>
  <si>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</si>
  <si>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</si>
  <si>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</si>
  <si>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</si>
  <si>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</si>
  <si>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</si>
  <si>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</si>
  <si>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</si>
  <si>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</si>
  <si>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</si>
  <si>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</si>
  <si>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</si>
  <si>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</si>
  <si>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</si>
  <si>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</si>
  <si>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</si>
  <si>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</si>
  <si>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</si>
  <si>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</si>
  <si>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</si>
  <si>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</si>
  <si>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</si>
  <si>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</si>
  <si>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</si>
  <si>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</si>
  <si>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</si>
  <si>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</si>
  <si>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</si>
  <si>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</si>
  <si>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</si>
  <si>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</si>
  <si>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</si>
  <si>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</si>
  <si>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</si>
  <si>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</si>
  <si>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</si>
  <si>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</si>
  <si>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</si>
  <si>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</si>
  <si>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</si>
  <si>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</si>
  <si>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</si>
  <si>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</si>
  <si>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</si>
  <si>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</si>
  <si>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</si>
  <si>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</si>
  <si>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</si>
  <si>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</si>
  <si>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</si>
  <si>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</si>
  <si>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</si>
  <si>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</si>
  <si>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</si>
  <si>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</si>
  <si>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</si>
  <si>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</si>
  <si>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</si>
  <si>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</si>
  <si>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</si>
  <si>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</si>
  <si>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</si>
  <si>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</si>
  <si>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</si>
  <si>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</si>
  <si>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</si>
  <si>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</si>
  <si>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</si>
  <si>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</si>
  <si>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</si>
  <si>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</si>
  <si>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</si>
  <si>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</si>
  <si>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</si>
  <si>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</si>
  <si>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</si>
  <si>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</si>
  <si>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</si>
  <si>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</si>
  <si>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</si>
  <si>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</si>
  <si>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</si>
  <si>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</si>
  <si>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</si>
  <si>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</si>
  <si>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</si>
  <si>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</si>
  <si>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</si>
  <si>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</si>
  <si>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</si>
  <si>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</si>
  <si>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</si>
  <si>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</si>
  <si>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</si>
  <si>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</si>
  <si>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</si>
  <si>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</si>
  <si>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</si>
  <si>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</si>
  <si>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</si>
  <si>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</si>
  <si>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</si>
  <si>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</si>
  <si>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</si>
  <si>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</si>
  <si>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</si>
  <si>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</si>
  <si>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</si>
  <si>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</si>
  <si>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</si>
  <si>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</si>
  <si>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</si>
  <si>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</si>
  <si>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</si>
  <si>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</si>
  <si>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</si>
  <si>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</si>
  <si>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</si>
  <si>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</si>
  <si>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</si>
  <si>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</si>
  <si>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</si>
  <si>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</si>
  <si>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</si>
  <si>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</si>
  <si>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</si>
  <si>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</si>
  <si>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</si>
  <si>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</si>
  <si>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</si>
  <si>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</si>
  <si>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</si>
  <si>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</si>
  <si>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</si>
  <si>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</si>
  <si>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</si>
  <si>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</si>
  <si>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</si>
  <si>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</si>
  <si>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</si>
  <si>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</si>
  <si>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</si>
  <si>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</si>
  <si>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</si>
  <si>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</si>
  <si>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</si>
  <si>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</si>
  <si>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</si>
  <si>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</si>
  <si>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</si>
  <si>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</si>
  <si>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</si>
  <si>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</si>
  <si>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</si>
  <si>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</si>
  <si>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</si>
  <si>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</si>
  <si>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</si>
  <si>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</si>
  <si>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</si>
  <si>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</si>
  <si>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</si>
  <si>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</si>
  <si>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</si>
  <si>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</si>
  <si>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</si>
  <si>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</si>
  <si>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</si>
  <si>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</si>
  <si>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</si>
  <si>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</si>
  <si>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</si>
  <si>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</si>
  <si>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</si>
  <si>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</si>
  <si>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</si>
  <si>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</si>
  <si>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</si>
  <si>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</si>
  <si>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</si>
  <si>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</si>
  <si>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</si>
  <si>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</si>
  <si>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</si>
  <si>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</si>
  <si>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</si>
  <si>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</si>
  <si>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</si>
  <si>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</si>
  <si>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</si>
  <si>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</si>
  <si>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</si>
  <si>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</si>
  <si>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</si>
  <si>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</si>
  <si>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</si>
  <si>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</si>
  <si>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</si>
  <si>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</si>
  <si>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</si>
  <si>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</si>
  <si>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</si>
  <si>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</si>
  <si>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</si>
  <si>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</si>
  <si>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</si>
  <si>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</si>
  <si>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</si>
  <si>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</si>
  <si>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</si>
  <si>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</si>
  <si>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</si>
  <si>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</si>
  <si>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</si>
  <si>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</si>
  <si>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</si>
  <si>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</si>
  <si>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</si>
  <si>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</si>
  <si>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</si>
  <si>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</si>
  <si>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</si>
  <si>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</si>
  <si>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</si>
  <si>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</si>
  <si>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</si>
  <si>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</si>
  <si>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</si>
  <si>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</si>
  <si>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</si>
  <si>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</si>
  <si>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</si>
  <si>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</si>
  <si>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</si>
  <si>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</si>
  <si>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</si>
  <si>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</si>
  <si>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</si>
  <si>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</si>
  <si>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</si>
  <si>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</si>
  <si>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</si>
  <si>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</si>
  <si>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</si>
  <si>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</si>
  <si>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</si>
  <si>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</si>
  <si>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</si>
  <si>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</si>
  <si>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</si>
  <si>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</si>
  <si>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</si>
  <si>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</si>
  <si>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</si>
  <si>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</si>
  <si>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</si>
  <si>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</si>
  <si>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</si>
  <si>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</si>
  <si>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</si>
  <si>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</si>
  <si>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</si>
  <si>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</si>
  <si>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</si>
  <si>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</si>
  <si>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</si>
  <si>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</si>
  <si>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</si>
  <si>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</si>
  <si>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</si>
  <si>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</si>
  <si>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</si>
  <si>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</si>
  <si>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</si>
  <si>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</si>
  <si>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</si>
  <si>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</si>
  <si>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</si>
  <si>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</si>
  <si>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</si>
  <si>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</si>
  <si>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</si>
  <si>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</si>
  <si>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</si>
  <si>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</si>
  <si>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</si>
  <si>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</si>
  <si>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</si>
  <si>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</si>
  <si>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</si>
  <si>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</si>
  <si>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</si>
  <si>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</si>
  <si>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</si>
  <si>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</si>
  <si>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</si>
  <si>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</si>
  <si>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</si>
  <si>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</si>
  <si>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</si>
  <si>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</si>
  <si>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</si>
  <si>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</si>
  <si>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</si>
  <si>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</si>
  <si>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</si>
  <si>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</si>
  <si>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</si>
  <si>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</si>
  <si>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</si>
  <si>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</si>
  <si>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</si>
  <si>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</si>
  <si>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</si>
  <si>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</si>
  <si>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</si>
  <si>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</si>
  <si>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</si>
  <si>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</si>
  <si>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</si>
  <si>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</si>
  <si>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</si>
  <si>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</si>
  <si>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</si>
  <si>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</si>
  <si>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</si>
  <si>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</si>
  <si>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</si>
  <si>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</si>
  <si>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</si>
  <si>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</si>
  <si>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</si>
  <si>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</si>
  <si>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</si>
  <si>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</si>
  <si>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</si>
  <si>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</si>
  <si>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</si>
  <si>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</si>
  <si>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</si>
  <si>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</si>
  <si>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</si>
  <si>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</si>
  <si>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</si>
  <si>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</si>
  <si>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</si>
  <si>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</si>
  <si>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</si>
  <si>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</si>
  <si>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</si>
  <si>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</si>
  <si>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</si>
  <si>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</si>
  <si>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</si>
  <si>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</si>
  <si>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</si>
  <si>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</si>
  <si>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</si>
  <si>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</si>
  <si>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</si>
  <si>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</si>
  <si>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</si>
  <si>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</si>
  <si>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</si>
  <si>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</si>
  <si>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</si>
  <si>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</si>
  <si>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</si>
  <si>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</si>
  <si>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</si>
  <si>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</si>
  <si>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</si>
  <si>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</si>
  <si>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</si>
  <si>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</si>
  <si>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</si>
  <si>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</si>
  <si>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</si>
  <si>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</si>
  <si>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</si>
  <si>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</si>
  <si>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</si>
  <si>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</si>
  <si>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</si>
  <si>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</si>
  <si>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</si>
  <si>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</si>
  <si>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</si>
  <si>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</si>
  <si>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</si>
  <si>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</si>
  <si>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</si>
  <si>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</si>
  <si>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</si>
  <si>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</si>
  <si>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</si>
  <si>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</si>
  <si>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</si>
  <si>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</si>
  <si>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</si>
  <si>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</si>
  <si>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</si>
  <si>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</si>
  <si>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</si>
  <si>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</si>
  <si>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</si>
  <si>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</si>
  <si>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</si>
  <si>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</si>
  <si>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</si>
  <si>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</si>
  <si>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</si>
  <si>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</si>
  <si>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</si>
  <si>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</si>
  <si>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</si>
  <si>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</si>
  <si>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</si>
  <si>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</si>
  <si>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</si>
  <si>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</si>
  <si>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</si>
  <si>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</si>
  <si>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</si>
  <si>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</si>
  <si>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</si>
  <si>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</si>
  <si>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</si>
  <si>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</si>
  <si>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</si>
  <si>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</si>
  <si>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</si>
  <si>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</si>
  <si>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</si>
  <si>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</si>
  <si>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</si>
  <si>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</si>
  <si>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</si>
  <si>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</si>
  <si>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</si>
  <si>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</si>
  <si>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</si>
  <si>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</si>
  <si>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</si>
  <si>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</si>
  <si>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</si>
  <si>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</si>
  <si>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</si>
  <si>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</si>
  <si>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</si>
  <si>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</si>
  <si>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</si>
  <si>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</si>
  <si>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</si>
  <si>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</si>
  <si>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</si>
  <si>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</si>
  <si>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</si>
  <si>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</si>
  <si>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</si>
  <si>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</si>
  <si>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</si>
  <si>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</si>
  <si>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</si>
  <si>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</si>
  <si>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</si>
  <si>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</si>
  <si>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</si>
  <si>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</si>
  <si>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</si>
  <si>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</si>
  <si>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</si>
  <si>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</si>
  <si>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</si>
  <si>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</si>
  <si>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</si>
  <si>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</si>
  <si>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</si>
  <si>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</si>
  <si>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</si>
  <si>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</si>
  <si>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</si>
  <si>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</si>
  <si>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</si>
  <si>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</si>
  <si>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</si>
  <si>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</si>
  <si>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</si>
  <si>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</si>
  <si>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</si>
  <si>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</si>
  <si>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</si>
  <si>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</si>
  <si>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</si>
  <si>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</si>
  <si>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</si>
  <si>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</si>
  <si>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</si>
  <si>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</si>
  <si>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</si>
  <si>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</si>
  <si>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</si>
  <si>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</si>
  <si>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</si>
  <si>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</si>
  <si>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</si>
  <si>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</si>
  <si>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</si>
  <si>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</si>
  <si>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</si>
  <si>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</si>
  <si>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</si>
  <si>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</si>
  <si>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</si>
  <si>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</si>
  <si>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</si>
  <si>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</si>
  <si>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</si>
  <si>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</si>
  <si>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</si>
  <si>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</si>
  <si>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</si>
  <si>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</si>
  <si>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</si>
  <si>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</si>
  <si>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</si>
  <si>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</si>
  <si>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</si>
  <si>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</si>
  <si>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</si>
  <si>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</si>
  <si>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</si>
  <si>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</si>
  <si>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</si>
  <si>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</si>
  <si>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</si>
  <si>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</si>
  <si>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</si>
  <si>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</si>
  <si>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</si>
  <si>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</si>
  <si>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</si>
  <si>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</si>
  <si>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</si>
  <si>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</si>
  <si>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</si>
  <si>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</si>
  <si>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</si>
  <si>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</si>
  <si>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</si>
  <si>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</si>
  <si>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</si>
  <si>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</si>
  <si>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</si>
  <si>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</si>
  <si>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</si>
  <si>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</si>
  <si>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</si>
  <si>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</si>
  <si>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</si>
  <si>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</si>
  <si>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</si>
  <si>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</si>
  <si>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</si>
  <si>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</si>
  <si>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</si>
  <si>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</si>
  <si>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</si>
  <si>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</si>
  <si>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</si>
  <si>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</si>
  <si>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</si>
  <si>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</si>
  <si>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</si>
  <si>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</si>
  <si>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</si>
  <si>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</si>
  <si>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</si>
  <si>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</si>
  <si>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</si>
  <si>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</si>
  <si>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</si>
  <si>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</si>
  <si>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</si>
  <si>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</si>
  <si>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</si>
  <si>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</si>
  <si>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</si>
  <si>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</si>
  <si>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</si>
  <si>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</si>
  <si>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</si>
  <si>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</si>
  <si>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</si>
  <si>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</si>
  <si>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</si>
  <si>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</si>
  <si>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</si>
  <si>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</si>
  <si>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</si>
  <si>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</si>
  <si>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</si>
  <si>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</si>
  <si>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</si>
  <si>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</si>
  <si>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</si>
  <si>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</si>
  <si>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</si>
  <si>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</si>
  <si>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</si>
  <si>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</si>
  <si>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</si>
  <si>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</si>
  <si>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</si>
  <si>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</si>
  <si>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</si>
  <si>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</si>
  <si>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</si>
  <si>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</si>
  <si>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</si>
  <si>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</si>
  <si>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</si>
  <si>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</si>
  <si>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</si>
  <si>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</si>
  <si>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</si>
  <si>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</si>
  <si>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</si>
  <si>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</si>
  <si>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</si>
  <si>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</si>
  <si>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</si>
  <si>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</si>
  <si>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</si>
  <si>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</si>
  <si>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</si>
  <si>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</si>
  <si>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</si>
  <si>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</si>
  <si>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</si>
  <si>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</si>
  <si>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</si>
  <si>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</si>
  <si>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</si>
  <si>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</si>
  <si>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</si>
  <si>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</si>
  <si>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</si>
  <si>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</si>
  <si>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</si>
  <si>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</si>
  <si>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</si>
  <si>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</si>
  <si>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</si>
  <si>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</si>
  <si>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</si>
  <si>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</si>
  <si>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</si>
  <si>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</si>
  <si>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</si>
  <si>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</si>
  <si>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</si>
  <si>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</si>
  <si>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</si>
  <si>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</si>
  <si>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</si>
  <si>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</si>
  <si>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</si>
  <si>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</si>
  <si>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</si>
  <si>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</si>
  <si>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</si>
  <si>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</si>
  <si>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</si>
  <si>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</si>
  <si>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</si>
  <si>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</si>
  <si>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</si>
  <si>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</si>
  <si>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</si>
  <si>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</si>
  <si>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</si>
  <si>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</si>
  <si>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</si>
  <si>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</si>
  <si>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</si>
  <si>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</si>
  <si>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</si>
  <si>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</si>
  <si>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</si>
  <si>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</si>
  <si>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</si>
  <si>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</si>
  <si>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</si>
  <si>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</si>
  <si>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</si>
  <si>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</si>
  <si>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</si>
  <si>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</si>
  <si>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</si>
  <si>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</si>
  <si>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</si>
  <si>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</si>
  <si>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</si>
  <si>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</si>
  <si>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</si>
  <si>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</si>
  <si>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</si>
  <si>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</si>
  <si>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</si>
  <si>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</si>
  <si>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</si>
  <si>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</si>
  <si>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</si>
  <si>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</si>
  <si>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</si>
  <si>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</si>
  <si>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</si>
  <si>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</si>
  <si>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</si>
  <si>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</si>
  <si>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</si>
  <si>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</si>
  <si>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</si>
  <si>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</si>
  <si>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</si>
  <si>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</si>
  <si>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</si>
  <si>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</si>
  <si>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</si>
  <si>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</si>
  <si>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</si>
  <si>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</si>
  <si>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</si>
  <si>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</si>
  <si>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</si>
  <si>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</si>
  <si>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</si>
  <si>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</si>
  <si>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</si>
  <si>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</si>
  <si>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</si>
  <si>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</si>
  <si>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</si>
  <si>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</si>
  <si>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</si>
  <si>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</si>
  <si>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</si>
  <si>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</si>
  <si>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</si>
  <si>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</si>
  <si>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</si>
  <si>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</si>
  <si>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</si>
  <si>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</si>
  <si>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</si>
  <si>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</si>
  <si>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</si>
  <si>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</si>
  <si>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</si>
  <si>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</si>
  <si>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</si>
  <si>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</si>
  <si>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</si>
  <si>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</si>
  <si>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</si>
  <si>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</si>
  <si>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</si>
  <si>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</si>
  <si>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</si>
  <si>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</si>
  <si>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</si>
  <si>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</si>
  <si>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</si>
  <si>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</si>
  <si>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</si>
  <si>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</si>
  <si>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</si>
  <si>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</si>
  <si>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</si>
  <si>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</si>
  <si>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</si>
  <si>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</si>
  <si>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</si>
  <si>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</si>
  <si>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</si>
  <si>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</si>
  <si>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</si>
  <si>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</si>
  <si>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</si>
  <si>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</si>
  <si>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</si>
  <si>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</si>
  <si>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</si>
  <si>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</si>
  <si>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</si>
  <si>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</si>
  <si>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</si>
  <si>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</si>
  <si>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</si>
  <si>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</si>
  <si>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</si>
  <si>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</si>
  <si>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</si>
  <si>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</si>
  <si>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</si>
  <si>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</si>
  <si>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</si>
  <si>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</si>
  <si>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</si>
  <si>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</si>
  <si>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</si>
  <si>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</si>
  <si>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</si>
  <si>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</si>
  <si>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</si>
  <si>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</si>
  <si>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</si>
  <si>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</si>
  <si>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</si>
  <si>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</si>
  <si>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</si>
  <si>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</si>
  <si>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</si>
  <si>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</si>
  <si>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</si>
  <si>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</si>
  <si>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</si>
  <si>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</si>
  <si>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</si>
  <si>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</si>
  <si>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</si>
  <si>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</si>
  <si>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</si>
  <si>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</si>
  <si>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</si>
  <si>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</si>
  <si>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</si>
  <si>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</si>
  <si>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</si>
  <si>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</si>
  <si>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</si>
  <si>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</si>
  <si>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</si>
  <si>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</si>
  <si>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</si>
  <si>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</si>
  <si>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</si>
  <si>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</si>
  <si>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</si>
  <si>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</si>
  <si>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</si>
  <si>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</si>
  <si>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</si>
  <si>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</si>
  <si>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</si>
  <si>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</si>
  <si>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</si>
  <si>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</si>
  <si>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</si>
  <si>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</si>
  <si>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</si>
  <si>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</si>
  <si>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</si>
  <si>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</si>
  <si>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</si>
  <si>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</si>
  <si>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</si>
  <si>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</si>
  <si>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</si>
  <si>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</si>
  <si>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</si>
  <si>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</si>
  <si>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</si>
  <si>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</si>
  <si>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</si>
  <si>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</si>
  <si>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</si>
  <si>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</si>
  <si>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</si>
  <si>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</si>
  <si>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</si>
  <si>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</si>
  <si>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</si>
  <si>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</si>
  <si>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</si>
  <si>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</si>
  <si>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</si>
  <si>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</si>
  <si>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</si>
  <si>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</si>
  <si>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</si>
  <si>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</si>
  <si>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</si>
  <si>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</si>
  <si>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</si>
  <si>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</si>
  <si>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</si>
  <si>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</si>
  <si>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</si>
  <si>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</si>
  <si>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</si>
  <si>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</si>
  <si>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</si>
  <si>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</si>
  <si>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</si>
  <si>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</si>
  <si>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</si>
  <si>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</si>
  <si>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</si>
  <si>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</si>
  <si>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</si>
  <si>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</si>
  <si>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</si>
  <si>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</si>
  <si>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</si>
  <si>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</si>
  <si>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</si>
  <si>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</si>
  <si>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</si>
  <si>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</si>
  <si>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</si>
  <si>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</si>
  <si>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</si>
  <si>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</si>
  <si>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</si>
  <si>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</si>
  <si>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</si>
  <si>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</si>
  <si>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</si>
  <si>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</si>
  <si>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</si>
  <si>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</si>
  <si>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</si>
  <si>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</si>
  <si>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</si>
  <si>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</si>
  <si>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</si>
  <si>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</si>
  <si>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</si>
  <si>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</si>
  <si>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</si>
  <si>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</si>
  <si>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</si>
  <si>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</si>
  <si>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</si>
  <si>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</si>
  <si>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</si>
  <si>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</si>
  <si>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</si>
  <si>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</si>
  <si>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</si>
  <si>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</si>
  <si>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</si>
  <si>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</si>
  <si>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</si>
  <si>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</si>
  <si>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</si>
  <si>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</si>
  <si>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</si>
  <si>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</si>
  <si>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</si>
  <si>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</si>
  <si>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</si>
  <si>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</si>
  <si>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</si>
  <si>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</si>
  <si>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</si>
  <si>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</si>
  <si>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</si>
  <si>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</si>
  <si>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</si>
  <si>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</si>
  <si>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</si>
  <si>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</si>
  <si>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</si>
  <si>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</si>
  <si>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</si>
  <si>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</si>
  <si>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</si>
  <si>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</si>
  <si>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</si>
  <si>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</si>
  <si>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</si>
  <si>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</si>
  <si>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</si>
  <si>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</si>
  <si>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</si>
  <si>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</si>
  <si>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</si>
  <si>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</si>
  <si>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</si>
  <si>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</si>
  <si>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</si>
  <si>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</si>
  <si>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</si>
  <si>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</si>
  <si>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</si>
  <si>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</si>
  <si>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</si>
  <si>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</si>
  <si>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</si>
  <si>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</si>
  <si>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</si>
  <si>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</si>
  <si>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</si>
  <si>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</si>
  <si>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</si>
  <si>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</si>
  <si>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</si>
  <si>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</si>
  <si>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</si>
  <si>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</si>
  <si>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</si>
  <si>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</si>
  <si>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</si>
  <si>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</si>
  <si>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</si>
  <si>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</si>
  <si>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</si>
  <si>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</si>
  <si>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</si>
  <si>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</si>
  <si>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</si>
  <si>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</si>
  <si>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</si>
  <si>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</si>
  <si>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</si>
  <si>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</si>
  <si>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</si>
  <si>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</si>
  <si>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</si>
  <si>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</si>
  <si>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</si>
  <si>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</si>
  <si>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</si>
  <si>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</si>
  <si>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</si>
  <si>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</si>
  <si>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</si>
  <si>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</si>
  <si>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</si>
  <si>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</si>
  <si>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</si>
  <si>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</si>
  <si>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</si>
  <si>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</si>
  <si>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</si>
  <si>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</si>
  <si>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</si>
  <si>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</si>
  <si>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</si>
  <si>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</si>
  <si>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</si>
  <si>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</si>
  <si>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</si>
  <si>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</si>
  <si>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</si>
  <si>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</si>
  <si>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</si>
  <si>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</si>
  <si>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</si>
  <si>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</si>
  <si>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</si>
  <si>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</si>
  <si>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</si>
  <si>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</si>
  <si>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</si>
  <si>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</si>
  <si>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</si>
  <si>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</si>
  <si>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</si>
  <si>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</si>
  <si>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</si>
  <si>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</si>
  <si>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</si>
  <si>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</si>
  <si>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</si>
  <si>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</si>
  <si>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</si>
  <si>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</si>
  <si>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</si>
  <si>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</si>
  <si>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</si>
  <si>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</si>
  <si>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</si>
  <si>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</si>
  <si>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</si>
  <si>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</si>
  <si>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</si>
  <si>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</si>
  <si>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</si>
  <si>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</si>
  <si>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</si>
  <si>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</si>
  <si>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</si>
  <si>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</si>
  <si>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</si>
  <si>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</si>
  <si>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</si>
  <si>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</si>
  <si>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</si>
  <si>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</si>
  <si>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</si>
  <si>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</si>
  <si>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</si>
  <si>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</si>
  <si>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</si>
  <si>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</si>
  <si>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</si>
  <si>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</si>
  <si>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</si>
  <si>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</si>
  <si>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</si>
  <si>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</si>
  <si>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</si>
  <si>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</si>
  <si>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</si>
  <si>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</si>
  <si>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</si>
  <si>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</si>
  <si>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</si>
  <si>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</si>
  <si>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</si>
  <si>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</si>
  <si>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</si>
  <si>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</si>
  <si>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</si>
  <si>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</si>
  <si>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</si>
  <si>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</si>
  <si>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</si>
  <si>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</si>
  <si>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</si>
  <si>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</si>
  <si>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</si>
  <si>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</si>
  <si>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</si>
  <si>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</si>
  <si>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</si>
  <si>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</si>
  <si>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</si>
  <si>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</si>
  <si>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</si>
  <si>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</si>
  <si>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</si>
  <si>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</si>
  <si>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</si>
  <si>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</si>
  <si>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</si>
  <si>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</si>
  <si>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</si>
  <si>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</si>
  <si>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</si>
  <si>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</si>
  <si>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</si>
  <si>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</si>
  <si>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</si>
  <si>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</si>
  <si>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</si>
  <si>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</si>
  <si>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</si>
  <si>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</si>
  <si>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</si>
  <si>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</si>
  <si>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</si>
  <si>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</si>
  <si>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</si>
  <si>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</si>
  <si>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</si>
  <si>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</si>
  <si>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</si>
  <si>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</si>
  <si>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</si>
  <si>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</si>
  <si>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</si>
  <si>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</si>
  <si>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</si>
  <si>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</si>
  <si>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</si>
  <si>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</si>
  <si>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</si>
  <si>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</si>
  <si>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</si>
  <si>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</si>
  <si>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</si>
  <si>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</si>
  <si>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</si>
  <si>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</si>
  <si>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</si>
  <si>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</si>
  <si>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</si>
  <si>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</si>
  <si>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</si>
  <si>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</si>
  <si>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</si>
  <si>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</si>
  <si>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</si>
  <si>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</si>
  <si>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</si>
  <si>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</si>
  <si>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</si>
  <si>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</si>
  <si>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</si>
  <si>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</si>
  <si>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</si>
  <si>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</si>
  <si>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</si>
  <si>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</si>
  <si>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</si>
  <si>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</si>
  <si>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</si>
  <si>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</si>
  <si>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</si>
  <si>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</si>
  <si>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</si>
  <si>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</si>
  <si>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</si>
  <si>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</si>
  <si>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</si>
  <si>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</si>
  <si>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</si>
  <si>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</si>
  <si>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</si>
  <si>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</si>
  <si>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</si>
  <si>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</si>
  <si>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</si>
  <si>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</si>
  <si>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</si>
  <si>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</si>
  <si>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</si>
  <si>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</si>
  <si>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</si>
  <si>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</si>
  <si>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</si>
  <si>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</si>
  <si>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</si>
  <si>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</si>
  <si>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</si>
  <si>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</si>
  <si>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</si>
  <si>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</si>
  <si>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</si>
  <si>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</si>
  <si>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</si>
  <si>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</si>
  <si>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</si>
  <si>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</si>
  <si>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</si>
  <si>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</si>
  <si>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</si>
  <si>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</si>
  <si>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</si>
  <si>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</si>
  <si>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</si>
  <si>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</si>
  <si>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</si>
  <si>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</si>
  <si>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</si>
  <si>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</si>
  <si>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</si>
  <si>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</si>
  <si>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</si>
  <si>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</si>
  <si>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</si>
  <si>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</si>
  <si>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</si>
  <si>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</si>
  <si>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</si>
  <si>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</si>
  <si>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</si>
  <si>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</si>
  <si>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</si>
  <si>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</si>
  <si>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</si>
  <si>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</si>
  <si>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</si>
  <si>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</si>
  <si>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</si>
  <si>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</si>
  <si>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</si>
  <si>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</si>
  <si>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</si>
  <si>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</si>
  <si>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</si>
  <si>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</si>
  <si>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</si>
  <si>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</si>
  <si>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</si>
  <si>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</si>
  <si>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</si>
  <si>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</si>
  <si>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</si>
  <si>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</si>
  <si>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</si>
  <si>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</si>
  <si>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</si>
  <si>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</si>
  <si>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</si>
  <si>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</si>
  <si>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</si>
  <si>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</si>
  <si>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</si>
  <si>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</si>
  <si>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</si>
  <si>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</si>
  <si>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</si>
  <si>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</si>
  <si>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</si>
  <si>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</si>
  <si>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</si>
  <si>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</si>
  <si>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</si>
  <si>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</si>
  <si>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</si>
  <si>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</si>
  <si>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</si>
  <si>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</si>
  <si>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</si>
  <si>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</si>
  <si>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</si>
  <si>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</si>
  <si>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</si>
  <si>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</si>
  <si>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</si>
  <si>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</si>
  <si>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</si>
  <si>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</si>
  <si>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</si>
  <si>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</si>
  <si>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</si>
  <si>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</si>
  <si>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</si>
  <si>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</si>
  <si>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</si>
  <si>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</si>
  <si>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</si>
  <si>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</si>
  <si>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</si>
  <si>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</si>
  <si>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</si>
  <si>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</si>
  <si>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</si>
  <si>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</si>
  <si>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</si>
  <si>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</si>
  <si>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</si>
  <si>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</si>
  <si>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</si>
  <si>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</si>
  <si>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</si>
  <si>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</si>
  <si>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</si>
  <si>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</si>
  <si>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</si>
  <si>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</si>
  <si>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</si>
  <si>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</si>
  <si>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</si>
  <si>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</si>
  <si>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</si>
  <si>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</si>
  <si>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</si>
  <si>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</si>
  <si>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</si>
  <si>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</si>
  <si>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</si>
  <si>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</si>
  <si>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</si>
  <si>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</si>
  <si>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</si>
  <si>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</si>
  <si>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</si>
  <si>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</si>
  <si>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</si>
  <si>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</si>
  <si>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</si>
  <si>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</si>
  <si>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</si>
  <si>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</si>
  <si>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</si>
  <si>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</si>
  <si>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</si>
  <si>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</si>
  <si>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</si>
  <si>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</si>
  <si>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</si>
  <si>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</si>
  <si>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</si>
  <si>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</si>
  <si>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</si>
  <si>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</si>
  <si>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</si>
  <si>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</si>
  <si>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</si>
  <si>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</si>
  <si>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</si>
  <si>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</si>
  <si>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</si>
  <si>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</si>
  <si>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</si>
  <si>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</si>
  <si>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</si>
  <si>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</si>
  <si>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</si>
  <si>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</si>
  <si>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</si>
  <si>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</si>
  <si>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</si>
  <si>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</si>
  <si>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</si>
  <si>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</si>
  <si>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</si>
  <si>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</si>
  <si>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</si>
  <si>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</si>
  <si>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</si>
  <si>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</si>
  <si>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</si>
  <si>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</si>
  <si>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</si>
  <si>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</si>
  <si>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</si>
  <si>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</si>
  <si>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</si>
  <si>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</si>
  <si>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</si>
  <si>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</si>
  <si>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</si>
  <si>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</si>
  <si>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</si>
  <si>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</si>
  <si>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</si>
  <si>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</si>
  <si>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</si>
  <si>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</si>
  <si>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</si>
  <si>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</si>
  <si>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</si>
  <si>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</si>
  <si>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</si>
  <si>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</si>
  <si>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</si>
  <si>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</si>
  <si>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</si>
  <si>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</si>
  <si>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</si>
  <si>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</si>
  <si>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</si>
  <si>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</si>
  <si>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</si>
  <si>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</si>
  <si>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</si>
  <si>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</si>
  <si>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</si>
  <si>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</si>
  <si>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</si>
  <si>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</si>
  <si>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</si>
  <si>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</si>
  <si>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</si>
  <si>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</si>
  <si>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</si>
  <si>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</si>
  <si>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</si>
  <si>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</si>
  <si>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</si>
  <si>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</si>
  <si>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</si>
  <si>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</si>
  <si>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</si>
  <si>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</si>
  <si>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</si>
  <si>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</si>
  <si>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</si>
  <si>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</si>
  <si>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</si>
  <si>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</si>
  <si>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</si>
  <si>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</si>
  <si>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</si>
  <si>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</si>
  <si>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</si>
  <si>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</si>
  <si>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</si>
  <si>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</si>
  <si>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</si>
  <si>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</si>
  <si>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</si>
  <si>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</si>
  <si>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</si>
  <si>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</si>
  <si>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</si>
  <si>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</si>
  <si>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</si>
  <si>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</si>
  <si>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</si>
  <si>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</si>
  <si>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</si>
  <si>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</si>
  <si>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</si>
  <si>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</si>
  <si>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</si>
  <si>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</si>
  <si>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</si>
  <si>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</si>
  <si>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</si>
  <si>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</si>
  <si>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</si>
  <si>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</si>
  <si>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</si>
  <si>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</si>
  <si>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</si>
  <si>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</si>
  <si>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</si>
  <si>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</si>
  <si>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</si>
  <si>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</si>
  <si>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</si>
  <si>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</si>
  <si>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</si>
  <si>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</si>
  <si>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</si>
  <si>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</si>
  <si>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</si>
  <si>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</si>
  <si>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</si>
  <si>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</si>
  <si>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</si>
  <si>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</si>
  <si>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</si>
  <si>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</si>
  <si>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</si>
  <si>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</si>
  <si>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</si>
  <si>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</si>
  <si>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</si>
  <si>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</si>
  <si>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</si>
  <si>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</si>
  <si>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</si>
  <si>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</si>
  <si>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</si>
  <si>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</si>
  <si>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</si>
  <si>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</si>
  <si>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</si>
  <si>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</si>
  <si>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</si>
  <si>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</si>
  <si>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</si>
  <si>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</si>
  <si>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</si>
  <si>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</si>
  <si>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</si>
  <si>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</si>
  <si>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</si>
  <si>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</si>
  <si>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</si>
  <si>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</si>
  <si>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</si>
  <si>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</si>
  <si>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</si>
  <si>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</si>
  <si>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</si>
  <si>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</si>
  <si>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</si>
  <si>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</si>
  <si>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</si>
  <si>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</si>
  <si>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</si>
  <si>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</si>
  <si>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</si>
  <si>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</si>
  <si>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</si>
  <si>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</si>
  <si>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</si>
  <si>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</si>
  <si>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</si>
  <si>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</si>
  <si>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</si>
  <si>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</si>
  <si>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</si>
  <si>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</si>
  <si>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</si>
  <si>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</si>
  <si>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</si>
  <si>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</si>
  <si>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</si>
  <si>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</si>
  <si>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</si>
  <si>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</si>
  <si>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</si>
  <si>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</si>
  <si>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</si>
  <si>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</si>
  <si>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</si>
  <si>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</si>
  <si>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</si>
  <si>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</si>
  <si>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</si>
  <si>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</si>
  <si>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</si>
  <si>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</si>
  <si>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</si>
  <si>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</si>
  <si>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</si>
  <si>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</si>
  <si>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</si>
  <si>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</si>
  <si>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</si>
  <si>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</si>
  <si>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</si>
  <si>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</si>
  <si>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</si>
  <si>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</si>
  <si>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</si>
  <si>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</si>
  <si>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</si>
  <si>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</si>
  <si>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</si>
  <si>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</si>
  <si>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</si>
  <si>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</si>
  <si>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</si>
  <si>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</si>
  <si>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</si>
  <si>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</si>
  <si>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</si>
  <si>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</si>
  <si>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</si>
  <si>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</si>
  <si>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</si>
  <si>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</si>
  <si>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</si>
  <si>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</si>
  <si>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</si>
  <si>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</si>
  <si>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</si>
  <si>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</si>
  <si>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</si>
  <si>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</si>
  <si>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</si>
  <si>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</si>
  <si>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</si>
  <si>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</si>
  <si>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</si>
  <si>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</si>
  <si>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</si>
  <si>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</si>
  <si>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</si>
  <si>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</si>
  <si>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</si>
  <si>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</si>
  <si>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</si>
  <si>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</si>
  <si>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</si>
  <si>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</si>
  <si>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</si>
  <si>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</si>
  <si>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</si>
  <si>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</si>
  <si>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</si>
  <si>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</si>
  <si>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</si>
  <si>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</si>
  <si>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</si>
  <si>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</si>
  <si>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</si>
  <si>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</si>
  <si>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</si>
  <si>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</si>
  <si>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</si>
  <si>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</si>
  <si>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</si>
  <si>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</si>
  <si>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</si>
  <si>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</si>
  <si>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</si>
  <si>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</si>
  <si>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</si>
  <si>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</si>
  <si>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</si>
  <si>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</si>
  <si>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</si>
  <si>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</si>
  <si>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</si>
  <si>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</si>
  <si>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</si>
  <si>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</si>
  <si>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</si>
  <si>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</si>
  <si>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</si>
  <si>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</si>
  <si>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</si>
  <si>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</si>
  <si>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</si>
  <si>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</si>
  <si>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</si>
  <si>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</si>
  <si>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</si>
  <si>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</si>
  <si>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</si>
  <si>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</si>
  <si>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</si>
  <si>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</si>
  <si>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</si>
  <si>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</si>
  <si>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</si>
  <si>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</si>
  <si>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</si>
  <si>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</si>
  <si>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</si>
  <si>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</si>
  <si>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</si>
  <si>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</si>
  <si>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</si>
  <si>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</si>
  <si>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</si>
  <si>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</si>
  <si>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</si>
  <si>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</si>
  <si>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</si>
  <si>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</si>
  <si>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</si>
  <si>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</si>
  <si>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</si>
  <si>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</si>
  <si>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</si>
  <si>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</si>
  <si>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</si>
  <si>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</si>
  <si>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</si>
  <si>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</si>
  <si>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</si>
  <si>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</si>
  <si>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</si>
  <si>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</si>
  <si>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</si>
  <si>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</si>
  <si>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</si>
  <si>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</si>
  <si>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</si>
  <si>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</si>
  <si>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</si>
  <si>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</si>
  <si>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</si>
  <si>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</si>
  <si>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</si>
  <si>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</si>
  <si>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</si>
  <si>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</si>
  <si>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</si>
  <si>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</si>
  <si>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</si>
  <si>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</si>
  <si>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</si>
  <si>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</si>
  <si>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</si>
  <si>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</si>
  <si>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</si>
  <si>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</si>
  <si>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</si>
  <si>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</si>
  <si>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</si>
  <si>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</si>
  <si>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</si>
  <si>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</si>
  <si>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</si>
  <si>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</si>
  <si>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</si>
  <si>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</si>
  <si>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</si>
  <si>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</si>
  <si>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</si>
  <si>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</si>
  <si>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</si>
  <si>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</si>
  <si>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</si>
  <si>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</si>
  <si>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</si>
  <si>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</si>
  <si>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</si>
  <si>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</si>
  <si>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</si>
  <si>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</si>
  <si>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</si>
  <si>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</si>
  <si>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</si>
  <si>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</si>
  <si>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</si>
  <si>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</si>
  <si>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</si>
  <si>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</si>
  <si>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</si>
  <si>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</si>
  <si>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</si>
  <si>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</si>
  <si>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</si>
  <si>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</si>
  <si>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</si>
  <si>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</si>
  <si>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</si>
  <si>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</si>
  <si>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</si>
  <si>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</si>
  <si>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</si>
  <si>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</si>
  <si>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</si>
  <si>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</si>
  <si>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</si>
  <si>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</si>
  <si>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</si>
  <si>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</si>
  <si>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</si>
  <si>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</si>
  <si>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</si>
  <si>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</si>
  <si>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</si>
  <si>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</si>
  <si>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</si>
  <si>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</si>
  <si>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</si>
  <si>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</si>
  <si>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</si>
  <si>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</si>
  <si>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</si>
  <si>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</si>
  <si>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</si>
  <si>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</si>
  <si>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</si>
  <si>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</si>
  <si>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</si>
  <si>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</si>
  <si>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</si>
  <si>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</si>
  <si>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</si>
  <si>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</si>
  <si>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</si>
  <si>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</si>
  <si>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</si>
  <si>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</si>
  <si>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</si>
  <si>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</si>
  <si>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</si>
  <si>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</si>
  <si>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</si>
  <si>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</si>
  <si>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</si>
  <si>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</si>
  <si>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</si>
  <si>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</si>
  <si>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</si>
  <si>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</si>
  <si>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</si>
  <si>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</si>
  <si>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</si>
  <si>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</si>
  <si>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</si>
  <si>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</si>
  <si>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</si>
  <si>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</si>
  <si>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</si>
  <si>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</si>
  <si>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</si>
  <si>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</si>
  <si>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</si>
  <si>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</si>
  <si>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</si>
  <si>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</si>
  <si>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</si>
  <si>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</si>
  <si>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</si>
  <si>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</si>
  <si>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</si>
  <si>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</si>
  <si>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</si>
  <si>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</si>
  <si>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</si>
  <si>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</si>
  <si>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</si>
  <si>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</si>
  <si>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</si>
  <si>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</si>
  <si>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</si>
  <si>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</si>
  <si>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</si>
  <si>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</si>
  <si>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</si>
  <si>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</si>
  <si>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</si>
  <si>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</si>
  <si>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</si>
  <si>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</si>
  <si>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</si>
  <si>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</si>
  <si>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</si>
  <si>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</si>
  <si>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</si>
  <si>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</si>
  <si>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</si>
  <si>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</si>
  <si>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</si>
  <si>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</si>
  <si>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</si>
  <si>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</si>
  <si>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</si>
  <si>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</si>
  <si>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</si>
  <si>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</si>
  <si>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</si>
  <si>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</si>
  <si>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</si>
  <si>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</si>
  <si>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</si>
  <si>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</si>
  <si>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</si>
  <si>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</si>
  <si>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</si>
  <si>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</si>
  <si>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</si>
  <si>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</si>
  <si>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</si>
  <si>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</si>
  <si>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</si>
  <si>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</si>
  <si>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</si>
  <si>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</si>
  <si>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</si>
  <si>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</si>
  <si>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</si>
  <si>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</si>
  <si>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</si>
  <si>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</si>
  <si>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</si>
  <si>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</si>
  <si>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</si>
  <si>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</si>
  <si>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</si>
  <si>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</si>
  <si>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</si>
  <si>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</si>
  <si>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</si>
  <si>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</si>
  <si>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</si>
  <si>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</si>
  <si>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</si>
  <si>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</si>
  <si>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</si>
  <si>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</si>
  <si>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</si>
  <si>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</si>
  <si>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</si>
  <si>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</si>
  <si>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</si>
  <si>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</si>
  <si>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</si>
  <si>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</si>
  <si>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</si>
  <si>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</si>
  <si>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</si>
  <si>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</si>
  <si>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</si>
  <si>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</si>
  <si>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</si>
  <si>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</si>
  <si>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</si>
  <si>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</si>
  <si>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</si>
  <si>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</si>
  <si>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</si>
  <si>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</si>
  <si>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</si>
  <si>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</si>
  <si>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</si>
  <si>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</si>
  <si>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</si>
  <si>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</si>
  <si>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</si>
  <si>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</si>
  <si>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</si>
  <si>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</si>
  <si>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</si>
  <si>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</si>
  <si>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</si>
  <si>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</si>
  <si>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</si>
  <si>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</si>
  <si>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</si>
  <si>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</si>
  <si>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</si>
  <si>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</si>
  <si>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</si>
  <si>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</si>
  <si>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</si>
  <si>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</si>
  <si>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</si>
  <si>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</si>
  <si>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</si>
  <si>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</si>
  <si>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</si>
  <si>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</si>
  <si>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</si>
  <si>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</si>
  <si>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</si>
  <si>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</si>
  <si>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</si>
  <si>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</si>
  <si>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</si>
  <si>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</si>
  <si>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</si>
  <si>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</si>
  <si>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</si>
  <si>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</si>
  <si>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</si>
  <si>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</si>
  <si>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</si>
  <si>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</si>
  <si>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</si>
  <si>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</si>
  <si>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</si>
  <si>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</si>
  <si>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</si>
  <si>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</si>
  <si>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</si>
  <si>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</si>
  <si>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</si>
  <si>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</si>
  <si>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</si>
  <si>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</si>
  <si>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</si>
  <si>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</si>
  <si>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</si>
  <si>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</si>
  <si>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</si>
  <si>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</si>
  <si>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</si>
  <si>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</si>
  <si>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</si>
  <si>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</si>
  <si>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</si>
  <si>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</si>
  <si>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</si>
  <si>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</si>
  <si>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</si>
  <si>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</si>
  <si>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</si>
  <si>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</si>
  <si>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</si>
  <si>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</si>
  <si>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</si>
  <si>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</si>
  <si>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</si>
  <si>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</si>
  <si>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</si>
  <si>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</si>
  <si>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</si>
  <si>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</si>
  <si>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</si>
  <si>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</si>
  <si>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</si>
  <si>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</si>
  <si>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</si>
  <si>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</si>
  <si>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</si>
  <si>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</si>
  <si>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</si>
  <si>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</si>
  <si>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</si>
  <si>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</si>
  <si>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</si>
  <si>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</si>
  <si>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</si>
  <si>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</si>
  <si>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</si>
  <si>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</si>
  <si>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</si>
  <si>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</si>
  <si>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</si>
  <si>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</si>
  <si>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</si>
  <si>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</si>
  <si>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</si>
  <si>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</si>
  <si>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</si>
  <si>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</si>
  <si>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</si>
  <si>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</si>
  <si>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</si>
  <si>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</si>
  <si>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</si>
  <si>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</si>
  <si>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</si>
  <si>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</si>
  <si>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</si>
  <si>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</si>
  <si>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</si>
  <si>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</si>
  <si>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</si>
  <si>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</si>
  <si>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</si>
  <si>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</si>
  <si>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</si>
  <si>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</si>
  <si>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</si>
  <si>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</si>
  <si>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</si>
  <si>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</si>
  <si>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</si>
  <si>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</si>
  <si>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</si>
  <si>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</si>
  <si>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</si>
  <si>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</si>
  <si>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</si>
  <si>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</si>
  <si>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</si>
  <si>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</si>
  <si>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</si>
  <si>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</si>
  <si>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</si>
  <si>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</si>
  <si>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</si>
  <si>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</si>
  <si>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</si>
  <si>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</si>
  <si>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</si>
  <si>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</si>
  <si>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</si>
  <si>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</si>
  <si>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</si>
  <si>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</si>
  <si>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</si>
  <si>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</si>
  <si>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</si>
  <si>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</si>
  <si>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</si>
  <si>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</si>
  <si>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</si>
  <si>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</si>
  <si>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</si>
  <si>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</si>
  <si>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</si>
  <si>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</si>
  <si>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</si>
  <si>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</si>
  <si>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</si>
  <si>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</si>
  <si>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</si>
  <si>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</si>
  <si>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</si>
  <si>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</si>
  <si>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</si>
  <si>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</si>
  <si>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</si>
  <si>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</si>
  <si>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</si>
  <si>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</si>
  <si>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</si>
  <si>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</si>
  <si>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</si>
  <si>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</si>
  <si>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</si>
  <si>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</si>
  <si>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</si>
  <si>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</si>
  <si>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</si>
  <si>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</si>
  <si>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</si>
  <si>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</si>
  <si>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</si>
  <si>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</si>
  <si>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</si>
  <si>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</si>
  <si>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</si>
  <si>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</si>
  <si>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</si>
  <si>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</si>
  <si>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</si>
  <si>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</si>
  <si>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</si>
  <si>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</si>
  <si>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</si>
  <si>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</si>
  <si>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</si>
  <si>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</si>
  <si>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</si>
  <si>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</si>
  <si>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</si>
  <si>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</si>
  <si>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</si>
  <si>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</si>
  <si>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</si>
  <si>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</si>
  <si>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</si>
  <si>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</si>
  <si>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</si>
  <si>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</si>
  <si>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</si>
  <si>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</si>
  <si>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</si>
  <si>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</si>
  <si>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</si>
  <si>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</si>
  <si>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</si>
  <si>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</si>
  <si>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</si>
  <si>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</si>
  <si>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</si>
  <si>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</si>
  <si>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</si>
  <si>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</si>
  <si>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</si>
  <si>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</si>
  <si>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</si>
  <si>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</si>
  <si>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</si>
  <si>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</si>
  <si>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</si>
  <si>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</si>
  <si>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</si>
  <si>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</si>
  <si>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</si>
  <si>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</si>
  <si>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</si>
  <si>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</si>
  <si>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</si>
  <si>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</si>
  <si>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</si>
  <si>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</si>
  <si>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</si>
  <si>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</si>
  <si>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</si>
  <si>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</si>
  <si>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</si>
  <si>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</si>
  <si>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</si>
  <si>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</si>
  <si>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</si>
  <si>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</si>
  <si>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</si>
  <si>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</si>
  <si>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</si>
  <si>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</si>
  <si>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</si>
  <si>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</si>
  <si>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</si>
  <si>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</si>
  <si>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</si>
  <si>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</si>
  <si>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</si>
  <si>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</si>
  <si>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</si>
  <si>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</si>
  <si>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</si>
  <si>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</si>
  <si>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</si>
  <si>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</si>
  <si>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</si>
  <si>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</si>
  <si>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</si>
  <si>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</si>
  <si>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</si>
  <si>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</si>
  <si>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</si>
  <si>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</si>
  <si>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</si>
  <si>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</si>
  <si>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</si>
  <si>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</si>
  <si>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</si>
  <si>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</si>
  <si>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</si>
  <si>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</si>
  <si>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</si>
  <si>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</si>
  <si>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</si>
  <si>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</si>
  <si>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</si>
  <si>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</si>
  <si>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</si>
  <si>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</si>
  <si>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</si>
  <si>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</si>
  <si>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</si>
  <si>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</si>
  <si>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</si>
  <si>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</si>
  <si>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</si>
  <si>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</si>
  <si>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</si>
  <si>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</si>
  <si>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</si>
  <si>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</si>
  <si>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</si>
  <si>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</si>
  <si>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</si>
  <si>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</si>
  <si>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</si>
  <si>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</si>
  <si>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</si>
  <si>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</si>
  <si>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</si>
  <si>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</si>
  <si>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</si>
  <si>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</si>
  <si>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</si>
  <si>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</si>
  <si>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</si>
  <si>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</si>
  <si>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</si>
  <si>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</si>
  <si>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</si>
  <si>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</si>
  <si>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</si>
  <si>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</si>
  <si>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</si>
  <si>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</si>
  <si>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</si>
  <si>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</si>
  <si>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</si>
  <si>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</si>
  <si>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</si>
  <si>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</si>
  <si>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</si>
  <si>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</si>
  <si>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</si>
  <si>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</si>
  <si>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</si>
  <si>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</si>
  <si>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</si>
  <si>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</si>
  <si>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</si>
  <si>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</si>
  <si>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</si>
  <si>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</si>
  <si>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</si>
  <si>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</si>
  <si>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</si>
  <si>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</si>
  <si>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</si>
  <si>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</si>
  <si>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</si>
  <si>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</si>
  <si>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</si>
  <si>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</si>
  <si>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</si>
  <si>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</si>
  <si>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</si>
  <si>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</si>
  <si>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</si>
  <si>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</si>
  <si>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</si>
  <si>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</si>
  <si>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</si>
  <si>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</si>
  <si>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</si>
  <si>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</si>
  <si>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</si>
  <si>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</si>
  <si>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</si>
  <si>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</si>
  <si>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</si>
  <si>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</si>
  <si>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</si>
  <si>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</si>
  <si>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</si>
  <si>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</si>
  <si>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</si>
  <si>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</si>
  <si>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</si>
  <si>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</si>
  <si>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</si>
  <si>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</si>
  <si>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</si>
  <si>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</si>
  <si>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</si>
  <si>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</si>
  <si>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</si>
  <si>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</si>
  <si>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</si>
  <si>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</si>
  <si>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</si>
  <si>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</si>
  <si>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</si>
  <si>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</si>
  <si>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</si>
  <si>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</si>
  <si>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</si>
  <si>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</si>
  <si>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</si>
  <si>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</si>
  <si>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</si>
  <si>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</si>
  <si>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</si>
  <si>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</si>
  <si>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</si>
  <si>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</si>
  <si>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</si>
  <si>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</si>
  <si>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</si>
  <si>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</si>
  <si>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</si>
  <si>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</si>
  <si>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</si>
  <si>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</si>
  <si>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</si>
  <si>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</si>
  <si>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</si>
  <si>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</si>
  <si>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</si>
  <si>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</si>
  <si>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</si>
  <si>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</si>
  <si>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</si>
  <si>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</si>
  <si>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</si>
  <si>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</si>
  <si>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</si>
  <si>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</si>
  <si>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</si>
  <si>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</si>
  <si>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</si>
  <si>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</si>
  <si>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</si>
  <si>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</si>
  <si>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</si>
  <si>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</si>
  <si>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</si>
  <si>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</si>
  <si>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</si>
  <si>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</si>
  <si>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</si>
  <si>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</si>
  <si>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</si>
  <si>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</si>
  <si>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</si>
  <si>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</si>
  <si>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</si>
  <si>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</si>
  <si>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</si>
  <si>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</si>
  <si>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</si>
  <si>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</si>
  <si>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</si>
  <si>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</si>
  <si>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</si>
  <si>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</si>
  <si>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</si>
  <si>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</si>
  <si>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</si>
  <si>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</si>
  <si>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</si>
  <si>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</si>
  <si>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</si>
  <si>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</si>
  <si>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</si>
  <si>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</si>
  <si>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</si>
  <si>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</si>
  <si>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</si>
  <si>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</si>
  <si>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</si>
  <si>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</si>
  <si>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</si>
  <si>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</si>
  <si>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</si>
  <si>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</si>
  <si>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</si>
  <si>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</si>
  <si>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</si>
  <si>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</si>
  <si>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</si>
  <si>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</si>
  <si>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</si>
  <si>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</si>
  <si>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</si>
  <si>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</si>
  <si>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</si>
  <si>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</si>
  <si>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</si>
  <si>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</si>
  <si>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</si>
  <si>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</si>
  <si>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</si>
  <si>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</si>
  <si>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</si>
  <si>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</si>
  <si>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</si>
  <si>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</si>
  <si>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</si>
  <si>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</si>
  <si>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</si>
  <si>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</si>
  <si>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</si>
  <si>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</si>
  <si>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</si>
  <si>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</si>
  <si>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</si>
  <si>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</si>
  <si>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</si>
  <si>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</si>
  <si>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</si>
  <si>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</si>
  <si>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</si>
  <si>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</si>
  <si>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</si>
  <si>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</si>
  <si>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</si>
  <si>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</si>
  <si>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</si>
  <si>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</si>
  <si>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</si>
  <si>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</si>
  <si>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</si>
  <si>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</si>
  <si>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</si>
  <si>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</si>
  <si>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</si>
  <si>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</si>
  <si>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</si>
  <si>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</si>
  <si>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</si>
  <si>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</si>
  <si>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</si>
  <si>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</si>
  <si>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</si>
  <si>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</si>
  <si>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</si>
  <si>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</si>
  <si>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</si>
  <si>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</si>
  <si>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</si>
  <si>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</si>
  <si>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</si>
  <si>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</si>
  <si>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</si>
  <si>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</si>
  <si>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</si>
  <si>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</si>
  <si>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</si>
  <si>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</si>
  <si>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</si>
  <si>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</si>
  <si>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</si>
  <si>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</si>
  <si>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</si>
  <si>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</si>
  <si>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</si>
  <si>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</si>
  <si>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</si>
  <si>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</si>
  <si>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</si>
  <si>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</si>
  <si>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</si>
  <si>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</si>
  <si>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</si>
  <si>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</si>
  <si>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</si>
  <si>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</si>
  <si>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</si>
  <si>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</si>
  <si>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</si>
  <si>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</si>
  <si>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</si>
  <si>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</si>
  <si>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</si>
  <si>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</si>
  <si>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</si>
  <si>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</si>
  <si>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</si>
  <si>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</si>
  <si>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</si>
  <si>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</si>
  <si>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</si>
  <si>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</si>
  <si>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</si>
  <si>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</si>
  <si>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</si>
  <si>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</si>
  <si>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</si>
  <si>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</si>
  <si>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</si>
  <si>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</si>
  <si>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</si>
  <si>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</si>
  <si>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</si>
  <si>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</si>
  <si>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</si>
  <si>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</si>
  <si>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</si>
  <si>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</si>
  <si>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</si>
  <si>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</si>
  <si>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</si>
  <si>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</si>
  <si>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</si>
  <si>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</si>
  <si>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</si>
  <si>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</si>
  <si>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</si>
  <si>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</si>
  <si>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</si>
  <si>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</si>
  <si>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</si>
  <si>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</si>
  <si>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</si>
  <si>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</si>
  <si>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</si>
  <si>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</si>
  <si>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</si>
  <si>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</si>
  <si>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</si>
  <si>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</si>
  <si>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</si>
  <si>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</si>
  <si>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</si>
  <si>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</si>
  <si>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</si>
  <si>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</si>
  <si>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</si>
  <si>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</si>
  <si>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</si>
  <si>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</si>
  <si>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</si>
  <si>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</si>
  <si>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</si>
  <si>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</si>
  <si>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</si>
  <si>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</si>
  <si>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</si>
  <si>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</si>
  <si>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</si>
  <si>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</si>
  <si>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</si>
  <si>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</si>
  <si>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</si>
  <si>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</si>
  <si>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</si>
  <si>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</si>
  <si>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</si>
  <si>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</si>
  <si>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</si>
  <si>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</si>
  <si>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</si>
  <si>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</si>
  <si>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</si>
  <si>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</si>
  <si>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</si>
  <si>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</si>
  <si>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</si>
  <si>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</si>
  <si>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</si>
  <si>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</si>
  <si>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</si>
  <si>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</si>
  <si>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</si>
  <si>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</si>
  <si>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</si>
  <si>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</si>
  <si>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</si>
  <si>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</si>
  <si>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</si>
  <si>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</si>
  <si>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</si>
  <si>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</si>
  <si>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</si>
  <si>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</si>
  <si>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</si>
  <si>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</si>
  <si>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</si>
  <si>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</si>
  <si>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</si>
  <si>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</si>
  <si>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</si>
  <si>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</si>
  <si>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</si>
  <si>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</si>
  <si>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</si>
  <si>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</si>
  <si>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</si>
  <si>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</si>
  <si>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</si>
  <si>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</si>
  <si>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</si>
  <si>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</si>
  <si>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</si>
  <si>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</si>
  <si>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</si>
  <si>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</si>
  <si>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</si>
  <si>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</si>
  <si>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</si>
  <si>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</si>
  <si>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</si>
  <si>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</si>
  <si>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</si>
  <si>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</si>
  <si>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</si>
  <si>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</si>
  <si>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</si>
  <si>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</si>
  <si>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</si>
  <si>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</si>
  <si>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</si>
  <si>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</si>
  <si>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</si>
  <si>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</si>
  <si>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</si>
  <si>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</si>
  <si>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</si>
  <si>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</si>
  <si>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</si>
  <si>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</si>
  <si>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</si>
  <si>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</si>
  <si>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</si>
  <si>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</si>
  <si>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</si>
  <si>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</si>
  <si>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</si>
  <si>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</si>
  <si>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</si>
  <si>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</si>
  <si>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</si>
  <si>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</si>
  <si>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</si>
  <si>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</si>
  <si>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</si>
  <si>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</si>
  <si>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</si>
  <si>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</si>
  <si>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</si>
  <si>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</si>
  <si>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</si>
  <si>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</si>
  <si>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</si>
  <si>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</si>
  <si>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</si>
  <si>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</si>
  <si>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</si>
  <si>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</si>
  <si>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</si>
  <si>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</si>
  <si>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</si>
  <si>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</si>
  <si>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</si>
  <si>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</si>
  <si>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</si>
  <si>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</si>
  <si>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</si>
  <si>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</si>
  <si>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</si>
  <si>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</si>
  <si>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</si>
  <si>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</si>
  <si>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</si>
  <si>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</si>
  <si>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</si>
  <si>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</si>
  <si>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</si>
  <si>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</si>
  <si>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</si>
  <si>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</si>
  <si>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</si>
  <si>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</si>
  <si>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</si>
  <si>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</si>
  <si>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</si>
  <si>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</si>
  <si>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</si>
  <si>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</si>
  <si>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</si>
  <si>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</si>
  <si>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</si>
  <si>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</si>
  <si>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</si>
  <si>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</si>
  <si>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</si>
  <si>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</si>
  <si>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</si>
  <si>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</si>
  <si>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</si>
  <si>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</si>
  <si>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</si>
  <si>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</si>
  <si>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</si>
  <si>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</si>
  <si>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</si>
  <si>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</si>
  <si>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</si>
  <si>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</si>
  <si>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</si>
  <si>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</si>
  <si>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</si>
  <si>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</si>
  <si>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</si>
  <si>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</si>
  <si>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</si>
  <si>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</si>
  <si>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</si>
  <si>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</si>
  <si>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</si>
  <si>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</si>
  <si>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</si>
  <si>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</si>
  <si>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</si>
  <si>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</si>
  <si>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</si>
  <si>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</si>
  <si>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</si>
  <si>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</si>
  <si>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</si>
  <si>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</si>
  <si>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</si>
  <si>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</si>
  <si>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</si>
  <si>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</si>
  <si>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</si>
  <si>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</si>
  <si>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</si>
  <si>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</si>
  <si>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</si>
  <si>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</si>
  <si>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</si>
  <si>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</si>
  <si>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</si>
  <si>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</si>
  <si>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</si>
  <si>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</si>
  <si>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</si>
  <si>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</si>
  <si>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</si>
  <si>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</si>
  <si>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</si>
  <si>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</si>
  <si>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</si>
  <si>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</si>
  <si>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</si>
  <si>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</si>
  <si>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</si>
  <si>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</si>
  <si>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</si>
  <si>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</si>
  <si>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</si>
  <si>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</si>
  <si>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</si>
  <si>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</si>
  <si>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</si>
  <si>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</si>
  <si>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</si>
  <si>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</si>
  <si>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</si>
  <si>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</si>
  <si>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</si>
  <si>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</si>
  <si>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</si>
  <si>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</si>
  <si>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</si>
  <si>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</si>
  <si>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</si>
  <si>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</si>
  <si>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</si>
  <si>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</si>
  <si>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</si>
  <si>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</si>
  <si>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</si>
  <si>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</si>
  <si>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</si>
  <si>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</si>
  <si>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</si>
  <si>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</si>
  <si>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</si>
  <si>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</si>
  <si>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</si>
  <si>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</si>
  <si>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</si>
  <si>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</si>
  <si>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</si>
  <si>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</si>
  <si>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</si>
  <si>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</si>
  <si>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</si>
  <si>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</si>
  <si>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</si>
  <si>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</si>
  <si>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</si>
  <si>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</si>
  <si>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</si>
  <si>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</si>
  <si>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</si>
  <si>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</si>
  <si>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</si>
  <si>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</si>
  <si>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</si>
  <si>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</si>
  <si>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</si>
  <si>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</si>
  <si>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</si>
  <si>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</si>
  <si>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</si>
  <si>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</si>
  <si>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</si>
  <si>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</si>
  <si>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</si>
  <si>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</si>
  <si>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</si>
  <si>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</si>
  <si>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</si>
  <si>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</si>
  <si>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</si>
  <si>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</si>
  <si>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</si>
  <si>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</si>
  <si>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</si>
  <si>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</si>
  <si>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</si>
  <si>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</si>
  <si>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</si>
  <si>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</si>
  <si>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</si>
  <si>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</si>
  <si>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</si>
  <si>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</si>
  <si>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</si>
  <si>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</si>
  <si>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</si>
  <si>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</si>
  <si>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</si>
  <si>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</si>
  <si>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</si>
  <si>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</si>
  <si>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</si>
  <si>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</si>
  <si>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</si>
  <si>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</si>
  <si>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</si>
  <si>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</si>
  <si>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</si>
  <si>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</si>
  <si>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</si>
  <si>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</si>
  <si>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</si>
  <si>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</si>
  <si>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</si>
  <si>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</si>
  <si>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</si>
  <si>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</si>
  <si>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</si>
  <si>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</si>
  <si>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</si>
  <si>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</si>
  <si>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</si>
  <si>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</si>
  <si>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</si>
  <si>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</si>
  <si>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</si>
  <si>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</si>
  <si>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</si>
  <si>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</si>
  <si>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</si>
  <si>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</si>
  <si>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</si>
  <si>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</si>
  <si>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</si>
  <si>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</si>
  <si>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</si>
  <si>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</si>
  <si>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</si>
  <si>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</si>
  <si>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</si>
  <si>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</si>
  <si>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</si>
  <si>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</si>
  <si>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</si>
  <si>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</si>
  <si>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</si>
  <si>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</si>
  <si>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</si>
  <si>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</si>
  <si>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</si>
  <si>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</si>
  <si>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</si>
  <si>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</si>
  <si>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</si>
  <si>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</si>
  <si>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</si>
  <si>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</si>
  <si>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</si>
  <si>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</si>
  <si>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</si>
  <si>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</si>
  <si>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</si>
  <si>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</si>
  <si>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</si>
  <si>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</si>
  <si>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</si>
  <si>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</si>
  <si>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</si>
  <si>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</si>
  <si>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</si>
  <si>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</si>
  <si>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</si>
  <si>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</si>
  <si>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</si>
  <si>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</si>
  <si>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</si>
  <si>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</si>
  <si>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</si>
  <si>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</si>
  <si>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</si>
  <si>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</si>
  <si>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</si>
  <si>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</si>
  <si>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</si>
  <si>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</si>
  <si>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</si>
  <si>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</si>
  <si>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</si>
  <si>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</si>
  <si>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</si>
  <si>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</si>
  <si>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</si>
  <si>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</si>
  <si>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</si>
  <si>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</si>
  <si>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</si>
  <si>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</si>
  <si>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</si>
  <si>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</si>
  <si>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</si>
  <si>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</si>
  <si>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</si>
  <si>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</si>
  <si>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</si>
  <si>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</si>
  <si>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</si>
  <si>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</si>
  <si>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</si>
  <si>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</si>
  <si>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</si>
  <si>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</si>
  <si>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</si>
  <si>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</si>
  <si>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</si>
  <si>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</si>
  <si>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</si>
  <si>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</si>
  <si>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</si>
  <si>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</si>
  <si>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</si>
  <si>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</si>
  <si>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</si>
  <si>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</si>
  <si>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</si>
  <si>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</si>
  <si>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</si>
  <si>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</si>
  <si>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</si>
  <si>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</si>
  <si>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</si>
  <si>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</si>
  <si>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</si>
  <si>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</si>
  <si>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</si>
  <si>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</si>
  <si>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</si>
  <si>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</si>
  <si>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</si>
  <si>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</si>
  <si>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</si>
  <si>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</si>
  <si>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</si>
  <si>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</si>
  <si>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</si>
  <si>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</si>
  <si>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</si>
  <si>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</si>
  <si>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</si>
  <si>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</si>
  <si>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</si>
  <si>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</si>
  <si>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</si>
  <si>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</si>
  <si>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</si>
  <si>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</si>
  <si>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</si>
  <si>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</si>
  <si>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</si>
  <si>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</si>
  <si>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</si>
  <si>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</si>
  <si>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</si>
  <si>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</si>
  <si>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</si>
  <si>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</si>
  <si>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</si>
  <si>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</si>
  <si>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</si>
  <si>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</si>
  <si>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</si>
  <si>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</si>
  <si>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</si>
  <si>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</si>
  <si>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</si>
  <si>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</si>
  <si>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</si>
  <si>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</si>
  <si>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</si>
  <si>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</si>
  <si>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</si>
  <si>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</si>
  <si>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</si>
  <si>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</si>
  <si>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</si>
  <si>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</si>
  <si>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</si>
  <si>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</si>
  <si>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</si>
  <si>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</si>
  <si>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</si>
  <si>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</si>
  <si>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</si>
  <si>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</si>
  <si>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</si>
  <si>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</si>
  <si>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</si>
  <si>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</si>
  <si>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</si>
  <si>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</si>
  <si>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</si>
  <si>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</si>
  <si>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</si>
  <si>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</si>
  <si>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</si>
  <si>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</si>
  <si>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</si>
  <si>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</si>
  <si>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</si>
  <si>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</si>
  <si>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</si>
  <si>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</si>
  <si>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</si>
  <si>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</si>
  <si>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</si>
  <si>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</si>
  <si>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</si>
  <si>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</si>
  <si>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</si>
  <si>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</si>
  <si>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</si>
  <si>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</si>
  <si>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</si>
  <si>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</si>
  <si>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</si>
  <si>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</si>
  <si>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</si>
  <si>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</si>
  <si>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</si>
  <si>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</si>
  <si>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</si>
  <si>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</si>
  <si>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</si>
  <si>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</si>
  <si>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</si>
  <si>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</si>
  <si>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</si>
  <si>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</si>
  <si>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</si>
  <si>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</si>
  <si>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</si>
  <si>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</si>
  <si>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</si>
  <si>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</si>
  <si>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</si>
  <si>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</si>
  <si>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</si>
  <si>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</si>
  <si>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</si>
  <si>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</si>
  <si>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</si>
  <si>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</si>
  <si>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</si>
  <si>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</si>
  <si>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</si>
  <si>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</si>
  <si>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</si>
  <si>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</si>
  <si>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</si>
  <si>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</si>
  <si>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</si>
  <si>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</si>
  <si>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</si>
  <si>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</si>
  <si>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</si>
  <si>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</si>
  <si>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</si>
  <si>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</si>
  <si>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</si>
  <si>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</si>
  <si>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</si>
  <si>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</si>
  <si>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</si>
  <si>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</si>
  <si>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</si>
  <si>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</si>
  <si>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</si>
  <si>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</si>
  <si>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</si>
  <si>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</si>
  <si>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</si>
  <si>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</si>
  <si>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</si>
  <si>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</si>
  <si>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</si>
  <si>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</si>
  <si>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</si>
  <si>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</si>
  <si>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</si>
  <si>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</si>
  <si>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</si>
  <si>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</si>
  <si>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</si>
  <si>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</si>
  <si>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</si>
  <si>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</si>
  <si>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</si>
  <si>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</si>
  <si>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</si>
  <si>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</si>
  <si>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</si>
  <si>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</si>
  <si>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</si>
  <si>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</si>
  <si>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</si>
  <si>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</si>
  <si>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</si>
  <si>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</si>
  <si>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</si>
  <si>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</si>
  <si>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</si>
  <si>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</si>
  <si>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</si>
  <si>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</si>
  <si>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</si>
  <si>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</si>
  <si>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</si>
  <si>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</si>
  <si>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</si>
  <si>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</si>
  <si>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</si>
  <si>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</si>
  <si>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</si>
  <si>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</si>
  <si>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</si>
  <si>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</si>
  <si>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</si>
  <si>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</si>
  <si>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</si>
  <si>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</si>
  <si>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</si>
  <si>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</si>
  <si>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</si>
  <si>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</si>
  <si>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</si>
  <si>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</si>
  <si>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</si>
  <si>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</si>
  <si>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</si>
  <si>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</si>
  <si>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</si>
  <si>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</si>
  <si>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</si>
  <si>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</si>
  <si>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</si>
  <si>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</si>
  <si>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</si>
  <si>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</si>
  <si>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</si>
  <si>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</si>
  <si>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</si>
  <si>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</si>
  <si>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</si>
  <si>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</si>
  <si>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</si>
  <si>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</si>
  <si>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</si>
  <si>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</si>
  <si>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</si>
  <si>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</si>
  <si>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</si>
  <si>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</si>
  <si>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</si>
  <si>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</si>
  <si>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</si>
  <si>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</si>
  <si>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</si>
  <si>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</si>
  <si>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</si>
  <si>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</si>
  <si>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</si>
  <si>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</si>
  <si>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</si>
  <si>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</si>
  <si>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</si>
  <si>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</si>
  <si>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</si>
  <si>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</si>
  <si>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</si>
  <si>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</si>
  <si>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</si>
  <si>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</si>
  <si>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</si>
  <si>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</si>
  <si>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</si>
  <si>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</si>
  <si>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</si>
  <si>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</si>
  <si>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</si>
  <si>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</si>
  <si>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</si>
  <si>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</si>
  <si>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</si>
  <si>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</si>
  <si>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</si>
  <si>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</si>
  <si>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</si>
  <si>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</si>
  <si>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</si>
  <si>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</si>
  <si>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</si>
  <si>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</si>
  <si>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</si>
  <si>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</si>
  <si>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</si>
  <si>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</si>
  <si>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</si>
  <si>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</si>
  <si>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</si>
  <si>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</si>
  <si>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</si>
  <si>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</si>
  <si>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</si>
  <si>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</si>
  <si>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</si>
  <si>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</si>
  <si>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</si>
  <si>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</si>
  <si>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</si>
  <si>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</si>
  <si>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</si>
  <si>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</si>
  <si>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</si>
  <si>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</si>
  <si>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</si>
  <si>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</si>
  <si>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</si>
  <si>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</si>
  <si>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</si>
  <si>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</si>
  <si>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</si>
  <si>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</si>
  <si>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</si>
  <si>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</si>
  <si>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</si>
  <si>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</si>
  <si>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</si>
  <si>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</si>
  <si>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</si>
  <si>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</si>
  <si>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</si>
  <si>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</si>
  <si>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</si>
  <si>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</si>
  <si>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</si>
  <si>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</si>
  <si>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</si>
  <si>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</si>
  <si>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</si>
  <si>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</si>
  <si>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</si>
  <si>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</si>
  <si>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</si>
  <si>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</si>
  <si>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</si>
  <si>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</si>
  <si>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</si>
  <si>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</si>
  <si>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</si>
  <si>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</si>
  <si>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</si>
  <si>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</si>
  <si>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</si>
  <si>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</si>
  <si>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</si>
  <si>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</si>
  <si>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</si>
  <si>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</si>
  <si>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</si>
  <si>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</si>
  <si>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</si>
  <si>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</si>
  <si>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</si>
  <si>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</si>
  <si>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</si>
  <si>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</si>
  <si>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</si>
  <si>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</si>
  <si>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</si>
  <si>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</si>
  <si>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</si>
  <si>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</si>
  <si>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</si>
  <si>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</si>
  <si>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</si>
  <si>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</si>
  <si>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</si>
  <si>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</si>
  <si>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</si>
  <si>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</si>
  <si>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</si>
  <si>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</si>
  <si>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</si>
  <si>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</si>
  <si>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</si>
  <si>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</si>
  <si>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</si>
  <si>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</si>
  <si>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</si>
  <si>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</si>
  <si>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</si>
  <si>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</si>
  <si>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</si>
  <si>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</si>
  <si>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</si>
  <si>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</si>
  <si>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</si>
  <si>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</si>
  <si>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</si>
  <si>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</si>
  <si>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</si>
  <si>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</si>
  <si>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</si>
  <si>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</si>
  <si>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</si>
  <si>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</si>
  <si>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</si>
  <si>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</si>
  <si>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</si>
  <si>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</si>
  <si>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</si>
  <si>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</si>
  <si>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</si>
  <si>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</si>
  <si>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</si>
  <si>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</si>
  <si>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</si>
  <si>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</si>
  <si>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</si>
  <si>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</si>
  <si>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</si>
  <si>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</si>
  <si>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</si>
  <si>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</si>
  <si>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</si>
  <si>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</si>
  <si>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</si>
  <si>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</si>
  <si>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</si>
  <si>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</si>
  <si>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</si>
  <si>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</si>
  <si>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</si>
  <si>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</si>
  <si>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</si>
  <si>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</si>
  <si>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</si>
  <si>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</si>
  <si>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</si>
  <si>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</si>
  <si>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</si>
  <si>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</si>
  <si>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</si>
  <si>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</si>
  <si>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</si>
  <si>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</si>
  <si>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</si>
  <si>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</si>
  <si>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</si>
  <si>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</si>
  <si>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</si>
  <si>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</si>
  <si>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</si>
  <si>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</si>
  <si>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</si>
  <si>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</si>
  <si>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</si>
  <si>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</si>
  <si>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</si>
  <si>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</si>
  <si>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</si>
  <si>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</si>
  <si>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</si>
  <si>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</si>
  <si>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</si>
  <si>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</si>
  <si>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</si>
  <si>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</si>
  <si>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</si>
  <si>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</si>
  <si>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</si>
  <si>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</si>
  <si>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</si>
  <si>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</si>
  <si>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</si>
  <si>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</si>
  <si>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</si>
  <si>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</si>
  <si>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</si>
  <si>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</si>
  <si>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</si>
  <si>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</si>
  <si>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</si>
  <si>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</si>
  <si>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</si>
  <si>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</si>
  <si>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</si>
  <si>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</si>
  <si>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</si>
  <si>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</si>
  <si>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</si>
  <si>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</si>
  <si>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</si>
  <si>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</si>
  <si>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</si>
  <si>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</si>
  <si>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</si>
  <si>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</si>
  <si>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</si>
  <si>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</si>
  <si>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</si>
  <si>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</si>
  <si>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</si>
  <si>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</si>
  <si>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</si>
  <si>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</si>
  <si>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</si>
  <si>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</si>
  <si>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</si>
  <si>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</si>
  <si>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</si>
  <si>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</si>
  <si>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</si>
  <si>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</si>
  <si>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</si>
  <si>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</si>
  <si>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</si>
  <si>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</si>
  <si>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</si>
  <si>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</si>
  <si>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</si>
  <si>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</si>
  <si>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</si>
  <si>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</si>
  <si>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</si>
  <si>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</si>
  <si>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</si>
  <si>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</si>
  <si>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</si>
  <si>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</si>
  <si>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</si>
  <si>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</si>
  <si>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</si>
  <si>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</si>
  <si>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</si>
  <si>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</si>
  <si>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</si>
  <si>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</si>
  <si>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</si>
  <si>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</si>
  <si>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</si>
  <si>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</si>
  <si>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</si>
  <si>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</si>
  <si>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</si>
  <si>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</si>
  <si>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</si>
  <si>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</si>
  <si>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</si>
  <si>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</si>
  <si>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</si>
  <si>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</si>
  <si>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</si>
  <si>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</si>
  <si>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</si>
  <si>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</si>
  <si>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</si>
  <si>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</si>
  <si>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</si>
  <si>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</si>
  <si>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</si>
  <si>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</si>
  <si>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</si>
  <si>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</si>
  <si>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</si>
  <si>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</si>
  <si>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</si>
  <si>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</si>
  <si>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</si>
  <si>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</si>
  <si>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</si>
  <si>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</si>
  <si>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</si>
  <si>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</si>
  <si>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</si>
  <si>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</si>
  <si>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</si>
  <si>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</si>
  <si>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</si>
  <si>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</si>
  <si>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</si>
  <si>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</si>
  <si>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</si>
  <si>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</si>
  <si>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</si>
  <si>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</si>
  <si>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</si>
  <si>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</si>
  <si>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</si>
  <si>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</si>
  <si>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</si>
  <si>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</si>
  <si>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</si>
  <si>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</si>
  <si>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</si>
  <si>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</si>
  <si>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</si>
  <si>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</si>
  <si>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</si>
  <si>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</si>
  <si>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</si>
  <si>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</si>
  <si>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</si>
  <si>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</si>
  <si>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</si>
  <si>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</si>
  <si>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</si>
  <si>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</si>
  <si>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</si>
  <si>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</si>
  <si>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</si>
  <si>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</si>
  <si>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</si>
  <si>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</si>
  <si>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</si>
  <si>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</si>
  <si>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</si>
  <si>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</si>
  <si>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</si>
  <si>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</si>
  <si>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</si>
  <si>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</si>
  <si>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</si>
  <si>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</si>
  <si>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</si>
  <si>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</si>
  <si>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</si>
  <si>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</si>
  <si>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</si>
  <si>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</si>
  <si>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</si>
  <si>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</si>
  <si>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</si>
  <si>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</si>
  <si>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</si>
  <si>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</si>
  <si>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</si>
  <si>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</si>
  <si>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</si>
  <si>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</si>
  <si>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</si>
  <si>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</si>
  <si>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</si>
  <si>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</si>
  <si>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</si>
  <si>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</si>
  <si>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</si>
  <si>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</si>
  <si>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</si>
  <si>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</si>
  <si>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</si>
  <si>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</si>
  <si>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</si>
  <si>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</si>
  <si>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</si>
  <si>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</si>
  <si>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</si>
  <si>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</si>
  <si>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</si>
  <si>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</si>
  <si>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</si>
  <si>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</si>
  <si>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</si>
  <si>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</si>
  <si>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</si>
  <si>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</si>
  <si>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</si>
  <si>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</si>
  <si>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</si>
  <si>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</si>
  <si>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</si>
  <si>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</si>
  <si>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</si>
  <si>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</si>
  <si>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</si>
  <si>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</si>
  <si>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</si>
  <si>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</si>
  <si>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</si>
  <si>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</si>
  <si>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</si>
  <si>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</si>
  <si>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</si>
  <si>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</si>
  <si>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</si>
  <si>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</si>
  <si>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</si>
  <si>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</si>
  <si>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</si>
  <si>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</si>
  <si>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</si>
  <si>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</si>
  <si>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</si>
  <si>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</si>
  <si>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</si>
  <si>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</si>
  <si>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</si>
  <si>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</si>
  <si>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</si>
  <si>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</si>
  <si>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</si>
  <si>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</si>
  <si>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</si>
  <si>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</si>
  <si>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</si>
  <si>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</si>
  <si>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</si>
  <si>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</si>
  <si>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</si>
  <si>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</si>
  <si>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</si>
  <si>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</si>
  <si>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</si>
  <si>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</si>
  <si>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</si>
  <si>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</si>
  <si>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</si>
  <si>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</si>
  <si>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</si>
  <si>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</si>
  <si>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</si>
  <si>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</si>
  <si>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</si>
  <si>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</si>
  <si>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</si>
  <si>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</si>
  <si>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</si>
  <si>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</si>
  <si>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</si>
  <si>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</si>
  <si>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</si>
  <si>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</si>
  <si>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</si>
  <si>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</si>
  <si>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</si>
  <si>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</si>
  <si>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</si>
  <si>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</si>
  <si>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</si>
  <si>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</si>
  <si>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</si>
  <si>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</si>
  <si>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</si>
  <si>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</si>
  <si>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</si>
  <si>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</si>
  <si>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</si>
  <si>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</si>
  <si>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</si>
  <si>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</si>
  <si>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</si>
  <si>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</si>
  <si>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</si>
  <si>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</si>
  <si>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</si>
  <si>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</si>
  <si>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</si>
  <si>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</si>
  <si>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</si>
  <si>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</si>
  <si>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</si>
  <si>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</si>
  <si>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</si>
  <si>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</si>
  <si>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</si>
  <si>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</si>
  <si>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</si>
  <si>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</si>
  <si>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</si>
  <si>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</si>
  <si>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</si>
  <si>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</si>
  <si>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</si>
  <si>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</si>
  <si>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</si>
  <si>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</si>
  <si>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</si>
  <si>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</si>
  <si>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</si>
  <si>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</si>
  <si>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</si>
  <si>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</si>
  <si>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</si>
  <si>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</si>
  <si>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</si>
  <si>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</si>
  <si>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</si>
  <si>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</si>
  <si>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</si>
  <si>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</si>
  <si>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</si>
  <si>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</si>
  <si>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</si>
  <si>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</si>
  <si>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</si>
  <si>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</si>
  <si>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</si>
  <si>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</si>
  <si>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</si>
  <si>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</si>
  <si>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</si>
  <si>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</si>
  <si>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</si>
  <si>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</si>
  <si>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</si>
  <si>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</si>
  <si>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</si>
  <si>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</si>
  <si>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</si>
  <si>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</si>
  <si>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</si>
  <si>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</si>
  <si>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</si>
  <si>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</si>
  <si>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</si>
  <si>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</si>
  <si>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</si>
  <si>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</si>
  <si>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</si>
  <si>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</si>
  <si>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</si>
  <si>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</si>
  <si>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</si>
  <si>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</si>
  <si>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</si>
  <si>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</si>
  <si>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</si>
  <si>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</si>
  <si>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</si>
  <si>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</si>
  <si>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</si>
  <si>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</si>
  <si>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</si>
  <si>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</si>
  <si>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</si>
  <si>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</si>
  <si>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</si>
  <si>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</si>
  <si>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</si>
  <si>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</si>
  <si>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</si>
  <si>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</si>
  <si>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</si>
  <si>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</si>
  <si>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</si>
  <si>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</si>
  <si>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</si>
  <si>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</si>
  <si>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</si>
  <si>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</si>
  <si>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</si>
  <si>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</si>
  <si>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</si>
  <si>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</si>
  <si>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</si>
  <si>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</si>
  <si>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</si>
  <si>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</si>
  <si>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</si>
  <si>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</si>
  <si>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</si>
  <si>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</si>
  <si>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</si>
  <si>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</si>
  <si>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</si>
  <si>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</si>
  <si>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</si>
  <si>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</si>
  <si>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</si>
  <si>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</si>
  <si>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</si>
  <si>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</si>
  <si>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</si>
  <si>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</si>
  <si>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</si>
  <si>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</si>
  <si>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</si>
  <si>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</si>
  <si>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</si>
  <si>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</si>
  <si>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</si>
  <si>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</si>
  <si>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</si>
  <si>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</si>
  <si>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</si>
  <si>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</si>
  <si>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</si>
  <si>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</si>
  <si>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</si>
  <si>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</si>
  <si>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</si>
  <si>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</si>
  <si>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</si>
  <si>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</si>
  <si>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</si>
  <si>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</si>
  <si>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</si>
  <si>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</si>
  <si>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</si>
  <si>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</si>
  <si>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</si>
  <si>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</si>
  <si>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</si>
  <si>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</si>
  <si>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</si>
  <si>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</si>
  <si>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</si>
  <si>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</si>
  <si>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</si>
  <si>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</si>
  <si>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</si>
  <si>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</si>
  <si>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</si>
  <si>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</si>
  <si>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</si>
  <si>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</si>
  <si>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</si>
  <si>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</si>
  <si>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</si>
  <si>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</si>
  <si>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</si>
  <si>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</si>
  <si>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</si>
  <si>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</si>
  <si>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</si>
  <si>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</si>
  <si>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</si>
  <si>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</si>
  <si>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</si>
  <si>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</si>
  <si>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</si>
  <si>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</si>
  <si>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</si>
  <si>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</si>
  <si>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</si>
  <si>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</si>
  <si>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</si>
  <si>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</si>
  <si>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</si>
  <si>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</si>
  <si>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</si>
  <si>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</si>
  <si>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</si>
  <si>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</si>
  <si>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</si>
  <si>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</si>
  <si>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</si>
  <si>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</si>
  <si>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</si>
  <si>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</si>
  <si>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</si>
  <si>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</si>
  <si>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</si>
  <si>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</si>
  <si>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</si>
  <si>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</si>
  <si>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</si>
  <si>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</si>
  <si>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</si>
  <si>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</si>
  <si>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</si>
  <si>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</si>
  <si>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</si>
  <si>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</si>
  <si>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</si>
  <si>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</si>
  <si>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</si>
  <si>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</si>
  <si>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</si>
  <si>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</si>
  <si>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</si>
  <si>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</si>
  <si>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</si>
  <si>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</si>
  <si>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</si>
  <si>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</si>
  <si>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</si>
  <si>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</si>
  <si>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</si>
  <si>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</si>
  <si>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</si>
  <si>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</si>
  <si>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</si>
  <si>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</si>
  <si>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</si>
  <si>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</si>
  <si>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</si>
  <si>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</si>
  <si>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</si>
  <si>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</si>
  <si>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</si>
  <si>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</si>
  <si>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</si>
  <si>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</si>
  <si>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</si>
  <si>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</si>
  <si>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</si>
  <si>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</si>
  <si>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</si>
  <si>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</si>
  <si>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</si>
  <si>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</si>
  <si>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</si>
  <si>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</si>
  <si>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</si>
  <si>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</si>
  <si>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</si>
  <si>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</si>
  <si>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</si>
  <si>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</si>
  <si>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</si>
  <si>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</si>
  <si>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</si>
  <si>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</si>
  <si>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</si>
  <si>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</si>
  <si>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</si>
  <si>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</si>
  <si>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</si>
  <si>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</si>
  <si>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</si>
  <si>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</si>
  <si>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</si>
  <si>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</si>
  <si>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</si>
  <si>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</si>
  <si>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</si>
  <si>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</si>
  <si>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</si>
  <si>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</si>
  <si>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</si>
  <si>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</si>
  <si>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</si>
  <si>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</si>
  <si>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</si>
  <si>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</si>
  <si>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</si>
  <si>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</si>
  <si>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</si>
  <si>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</si>
  <si>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</si>
  <si>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</si>
  <si>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</si>
  <si>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</si>
  <si>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</si>
  <si>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</si>
  <si>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</si>
  <si>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</si>
  <si>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</si>
  <si>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</si>
  <si>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</si>
  <si>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</si>
  <si>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</si>
  <si>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</si>
  <si>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</si>
  <si>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</si>
  <si>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</si>
  <si>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</si>
  <si>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</si>
  <si>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</si>
  <si>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</si>
  <si>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</si>
  <si>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</si>
  <si>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</si>
  <si>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</si>
  <si>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</si>
  <si>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</si>
  <si>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</si>
  <si>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</si>
  <si>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</si>
  <si>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</si>
  <si>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</si>
  <si>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</si>
  <si>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</si>
  <si>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</si>
  <si>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</si>
  <si>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</si>
  <si>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</si>
  <si>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</si>
  <si>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</si>
  <si>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</si>
  <si>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</si>
  <si>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</si>
  <si>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</si>
  <si>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</si>
  <si>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</si>
  <si>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</si>
  <si>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</si>
  <si>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</si>
  <si>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</si>
  <si>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</si>
  <si>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</si>
  <si>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</si>
  <si>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</si>
  <si>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</si>
  <si>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</si>
  <si>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</si>
  <si>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</si>
  <si>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</si>
  <si>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</si>
  <si>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</si>
  <si>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</si>
  <si>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</si>
  <si>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</si>
  <si>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</si>
  <si>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</si>
  <si>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</si>
  <si>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</si>
  <si>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</si>
  <si>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</si>
  <si>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</si>
  <si>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</si>
  <si>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</si>
  <si>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</si>
  <si>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</si>
  <si>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</si>
  <si>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</si>
  <si>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</si>
  <si>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</si>
  <si>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</si>
  <si>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</si>
  <si>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</si>
  <si>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</si>
  <si>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</si>
  <si>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</si>
  <si>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</si>
  <si>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</si>
  <si>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</si>
  <si>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</si>
  <si>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</si>
  <si>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</si>
  <si>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</si>
  <si>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</si>
  <si>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</si>
  <si>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</si>
  <si>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</si>
  <si>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</si>
  <si>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</si>
  <si>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</si>
  <si>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</si>
  <si>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</si>
  <si>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</si>
  <si>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</si>
  <si>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</si>
  <si>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</si>
  <si>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</si>
  <si>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</si>
  <si>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</si>
  <si>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</si>
  <si>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</si>
  <si>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</si>
  <si>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</si>
  <si>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</si>
  <si>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</si>
  <si>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</si>
  <si>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</si>
  <si>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</si>
  <si>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</si>
  <si>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</si>
  <si>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</si>
  <si>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</si>
  <si>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</si>
  <si>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</si>
  <si>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</si>
  <si>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</si>
  <si>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</si>
  <si>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</si>
  <si>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</si>
  <si>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</si>
  <si>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</si>
  <si>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</si>
  <si>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</si>
  <si>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</si>
  <si>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</si>
  <si>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</si>
  <si>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</si>
  <si>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</si>
  <si>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</si>
  <si>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</si>
  <si>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</si>
  <si>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</si>
  <si>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</si>
  <si>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</si>
  <si>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</si>
  <si>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</si>
  <si>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</si>
  <si>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</si>
  <si>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</si>
  <si>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</si>
  <si>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</si>
  <si>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</si>
  <si>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</si>
  <si>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</si>
  <si>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</si>
  <si>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</si>
  <si>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</si>
  <si>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</si>
  <si>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</si>
  <si>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</si>
  <si>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</si>
  <si>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</si>
  <si>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</si>
  <si>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</si>
  <si>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</si>
  <si>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</si>
  <si>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</si>
  <si>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</si>
  <si>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</si>
  <si>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</si>
  <si>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</si>
  <si>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</si>
  <si>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</si>
  <si>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</si>
  <si>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</si>
  <si>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</si>
  <si>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</si>
  <si>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</si>
  <si>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</si>
  <si>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</si>
  <si>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</si>
  <si>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</si>
  <si>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</si>
  <si>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</si>
  <si>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</si>
  <si>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</si>
  <si>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</si>
  <si>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</si>
  <si>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</si>
  <si>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</si>
  <si>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</si>
  <si>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</si>
  <si>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</si>
  <si>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</si>
  <si>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</si>
  <si>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</si>
  <si>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</si>
  <si>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</si>
  <si>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</si>
  <si>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</si>
  <si>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</si>
  <si>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</si>
  <si>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</si>
  <si>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</si>
  <si>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</si>
  <si>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</si>
  <si>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</si>
  <si>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</si>
  <si>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</si>
  <si>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</si>
  <si>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</si>
  <si>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</si>
  <si>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</si>
  <si>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</si>
  <si>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</si>
  <si>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</si>
  <si>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</si>
  <si>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</si>
  <si>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</si>
  <si>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</si>
  <si>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</si>
  <si>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</si>
  <si>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</si>
  <si>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</si>
  <si>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</si>
  <si>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</si>
  <si>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</si>
  <si>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</si>
  <si>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</si>
  <si>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</si>
  <si>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</si>
  <si>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</si>
  <si>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</si>
  <si>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</si>
  <si>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</si>
  <si>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</si>
  <si>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</si>
  <si>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</si>
  <si>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</si>
  <si>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</si>
  <si>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</si>
  <si>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</si>
  <si>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</si>
  <si>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</si>
  <si>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</si>
  <si>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</si>
  <si>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</si>
  <si>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</si>
  <si>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</si>
  <si>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</si>
  <si>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</si>
  <si>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</si>
  <si>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</si>
  <si>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</si>
  <si>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</si>
  <si>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</si>
  <si>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</si>
  <si>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</si>
  <si>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</si>
  <si>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</si>
  <si>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</si>
  <si>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</si>
  <si>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</si>
  <si>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</si>
  <si>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</si>
  <si>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</si>
  <si>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</si>
  <si>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</si>
  <si>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</si>
  <si>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</si>
  <si>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</si>
  <si>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</si>
  <si>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</si>
  <si>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</si>
  <si>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</si>
  <si>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</si>
  <si>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</si>
  <si>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</si>
  <si>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</si>
  <si>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</si>
  <si>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</si>
  <si>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</si>
  <si>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</si>
  <si>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</si>
  <si>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</si>
  <si>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</si>
  <si>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</si>
  <si>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</si>
  <si>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</si>
  <si>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</si>
  <si>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</si>
  <si>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</si>
  <si>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</si>
  <si>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</si>
  <si>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</si>
  <si>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</si>
  <si>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</si>
  <si>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</si>
  <si>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</si>
  <si>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</si>
  <si>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</si>
  <si>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</si>
  <si>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</si>
  <si>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</si>
  <si>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</si>
  <si>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</si>
  <si>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</si>
  <si>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</si>
  <si>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</si>
  <si>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</si>
  <si>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</si>
  <si>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</si>
  <si>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</si>
  <si>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</si>
  <si>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</si>
  <si>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</si>
  <si>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</si>
  <si>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</si>
  <si>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</si>
  <si>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</si>
  <si>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</si>
  <si>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</si>
  <si>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</si>
  <si>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</si>
  <si>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</si>
  <si>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</si>
  <si>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</si>
  <si>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</si>
  <si>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</si>
  <si>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</si>
  <si>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</si>
  <si>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</si>
  <si>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</si>
  <si>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</si>
  <si>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</si>
  <si>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</si>
  <si>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</si>
  <si>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</si>
  <si>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</si>
  <si>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</si>
  <si>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</si>
  <si>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</si>
  <si>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</si>
  <si>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</si>
  <si>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</si>
  <si>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</si>
  <si>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</si>
  <si>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</si>
  <si>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</si>
  <si>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</si>
  <si>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</si>
  <si>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</si>
  <si>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</si>
  <si>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</si>
  <si>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</si>
  <si>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</si>
  <si>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</si>
  <si>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</si>
  <si>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</si>
  <si>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</si>
  <si>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</si>
  <si>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</si>
  <si>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</si>
  <si>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</si>
  <si>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</si>
  <si>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</si>
  <si>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</si>
  <si>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</si>
  <si>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</si>
  <si>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</si>
  <si>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</si>
  <si>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</si>
  <si>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</si>
  <si>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</si>
  <si>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</si>
  <si>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</si>
  <si>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</si>
  <si>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</si>
  <si>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</si>
  <si>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</si>
  <si>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</si>
  <si>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</si>
  <si>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</si>
  <si>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</si>
  <si>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</si>
  <si>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</si>
  <si>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</si>
  <si>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</si>
  <si>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</si>
  <si>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</si>
  <si>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</si>
  <si>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</si>
  <si>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</si>
  <si>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</si>
  <si>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</si>
  <si>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</si>
  <si>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</si>
  <si>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</si>
  <si>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</si>
  <si>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</si>
  <si>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</si>
  <si>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</si>
  <si>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</si>
  <si>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</si>
  <si>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</si>
  <si>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</si>
  <si>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</si>
  <si>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</si>
  <si>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</si>
  <si>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</si>
  <si>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</si>
  <si>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</si>
  <si>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</si>
  <si>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</si>
  <si>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</si>
  <si>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</si>
  <si>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</si>
  <si>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</si>
  <si>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</si>
  <si>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</si>
  <si>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</si>
  <si>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</si>
  <si>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</si>
  <si>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</si>
  <si>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</si>
  <si>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</si>
  <si>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</si>
  <si>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</si>
  <si>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</si>
  <si>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</si>
  <si>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</si>
  <si>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</si>
  <si>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</si>
  <si>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</si>
  <si>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</si>
  <si>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</si>
  <si>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</si>
  <si>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</si>
  <si>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</si>
  <si>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</si>
  <si>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</si>
  <si>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</si>
  <si>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</si>
  <si>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</si>
  <si>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</si>
  <si>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</si>
  <si>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</si>
  <si>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</si>
  <si>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</si>
  <si>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</si>
  <si>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</si>
  <si>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</si>
  <si>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</si>
  <si>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</si>
  <si>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</si>
  <si>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</si>
  <si>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</si>
  <si>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</si>
  <si>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</si>
  <si>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</si>
  <si>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</si>
  <si>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</si>
  <si>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</si>
  <si>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</si>
  <si>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</si>
  <si>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</si>
  <si>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</si>
  <si>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</si>
  <si>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</si>
  <si>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</si>
  <si>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</si>
  <si>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</si>
  <si>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</si>
  <si>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</si>
  <si>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</si>
  <si>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</si>
  <si>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</si>
  <si>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</si>
  <si>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</si>
  <si>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</si>
  <si>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</si>
  <si>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</si>
  <si>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</si>
  <si>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</si>
  <si>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</si>
  <si>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</si>
  <si>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</si>
  <si>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</si>
  <si>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</si>
  <si>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</si>
  <si>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</si>
  <si>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</si>
  <si>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</si>
  <si>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</si>
  <si>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</si>
  <si>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</si>
  <si>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</si>
  <si>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</si>
  <si>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</si>
  <si>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</si>
  <si>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</si>
  <si>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</si>
  <si>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</si>
  <si>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</si>
  <si>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</si>
  <si>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</si>
  <si>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</si>
  <si>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</si>
  <si>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</si>
  <si>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</si>
  <si>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</si>
  <si>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</si>
  <si>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</si>
  <si>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</si>
  <si>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</si>
  <si>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</si>
  <si>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</si>
  <si>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</si>
  <si>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</si>
  <si>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</si>
  <si>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</si>
  <si>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</si>
  <si>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</si>
  <si>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</si>
  <si>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</si>
  <si>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</si>
  <si>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</si>
  <si>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</si>
  <si>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</si>
  <si>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</si>
  <si>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</si>
  <si>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</si>
  <si>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</si>
  <si>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</si>
  <si>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</si>
  <si>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</si>
  <si>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</si>
  <si>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</si>
  <si>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</si>
  <si>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</si>
  <si>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</si>
  <si>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</si>
  <si>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</si>
  <si>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</si>
  <si>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</si>
  <si>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</si>
  <si>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</si>
  <si>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</si>
  <si>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</si>
  <si>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</si>
  <si>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</si>
  <si>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</si>
  <si>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</si>
  <si>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</si>
  <si>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</si>
  <si>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</si>
  <si>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</si>
  <si>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</si>
  <si>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</si>
  <si>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</si>
  <si>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</si>
  <si>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</si>
  <si>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</si>
  <si>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</si>
  <si>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</si>
  <si>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</si>
  <si>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</si>
  <si>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</si>
  <si>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</si>
  <si>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</si>
  <si>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</si>
  <si>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</si>
  <si>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</si>
  <si>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</si>
  <si>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</si>
  <si>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</si>
  <si>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</si>
  <si>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</si>
  <si>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</si>
  <si>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</si>
  <si>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</si>
  <si>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</si>
  <si>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</si>
  <si>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</si>
  <si>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</si>
  <si>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</si>
  <si>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</si>
  <si>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</si>
  <si>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</si>
  <si>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</si>
  <si>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</si>
  <si>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</si>
  <si>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</si>
  <si>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</si>
  <si>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</si>
  <si>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</si>
  <si>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</si>
  <si>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</si>
  <si>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</si>
  <si>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</si>
  <si>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</si>
  <si>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</si>
  <si>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</si>
  <si>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</si>
  <si>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</si>
  <si>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</si>
  <si>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</si>
  <si>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</si>
  <si>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</si>
  <si>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</si>
  <si>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</si>
  <si>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</si>
  <si>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</si>
  <si>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</si>
  <si>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</si>
  <si>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</si>
  <si>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</si>
  <si>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</si>
  <si>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</si>
  <si>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</si>
  <si>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</si>
  <si>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</si>
  <si>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</si>
  <si>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</si>
  <si>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</si>
  <si>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</si>
  <si>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</si>
  <si>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</si>
  <si>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</si>
  <si>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</si>
  <si>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</si>
  <si>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</si>
  <si>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</si>
  <si>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</si>
  <si>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</si>
  <si>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</si>
  <si>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</si>
  <si>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</si>
  <si>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</si>
  <si>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</si>
  <si>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</si>
  <si>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</si>
  <si>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</si>
  <si>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</si>
  <si>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</si>
  <si>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</si>
  <si>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</si>
  <si>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</si>
  <si>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</si>
  <si>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</si>
  <si>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</si>
  <si>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</si>
  <si>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</si>
  <si>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</si>
  <si>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</si>
  <si>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</si>
  <si>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</si>
  <si>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</si>
  <si>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</si>
  <si>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</si>
  <si>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</si>
  <si>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</si>
  <si>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</si>
  <si>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</si>
  <si>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</si>
  <si>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</si>
  <si>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</si>
  <si>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</si>
  <si>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</si>
  <si>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</si>
  <si>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</si>
  <si>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</si>
  <si>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</si>
  <si>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</si>
  <si>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</si>
  <si>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</si>
  <si>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</si>
  <si>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</si>
  <si>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</si>
  <si>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</si>
  <si>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</si>
  <si>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</si>
  <si>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</si>
  <si>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</si>
  <si>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</si>
  <si>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</si>
  <si>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</si>
  <si>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</si>
  <si>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</si>
  <si>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</si>
  <si>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</si>
  <si>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</si>
  <si>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</si>
  <si>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</si>
  <si>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</si>
  <si>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</si>
  <si>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</si>
  <si>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</si>
  <si>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</si>
  <si>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</si>
  <si>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</si>
  <si>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</si>
  <si>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</si>
  <si>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</si>
  <si>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</si>
  <si>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</si>
  <si>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</si>
  <si>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</si>
  <si>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</si>
  <si>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</si>
  <si>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</si>
  <si>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</si>
  <si>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</si>
  <si>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</si>
  <si>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</si>
  <si>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</si>
  <si>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</si>
  <si>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</si>
  <si>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</si>
  <si>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</si>
  <si>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</si>
  <si>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</si>
  <si>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</si>
  <si>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</si>
  <si>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</si>
  <si>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</si>
  <si>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</si>
  <si>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</si>
  <si>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</si>
  <si>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</si>
  <si>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</si>
  <si>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</si>
  <si>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</si>
  <si>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</si>
  <si>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</si>
  <si>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</si>
  <si>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</si>
  <si>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</si>
  <si>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</si>
  <si>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</si>
  <si>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</si>
  <si>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</si>
  <si>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</si>
  <si>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</si>
  <si>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</si>
  <si>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</si>
  <si>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</si>
  <si>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</si>
  <si>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</si>
  <si>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</si>
  <si>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</si>
  <si>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</si>
  <si>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</si>
  <si>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</si>
  <si>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</si>
  <si>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</si>
  <si>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</si>
  <si>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</si>
  <si>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</si>
  <si>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</si>
  <si>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</si>
  <si>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</si>
  <si>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</si>
  <si>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</si>
  <si>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</si>
  <si>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</si>
  <si>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</si>
  <si>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</si>
  <si>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</si>
  <si>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</si>
  <si>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</si>
  <si>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</si>
  <si>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</si>
  <si>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</si>
  <si>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</si>
  <si>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</si>
  <si>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</si>
  <si>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</si>
  <si>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</si>
  <si>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</si>
  <si>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</si>
  <si>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</si>
  <si>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</si>
  <si>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</si>
  <si>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</si>
  <si>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</si>
  <si>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</si>
  <si>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</si>
  <si>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</si>
  <si>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</si>
  <si>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</si>
  <si>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</si>
  <si>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</si>
  <si>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</si>
  <si>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</si>
  <si>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</si>
  <si>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</si>
  <si>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</si>
  <si>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</si>
  <si>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</si>
  <si>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</si>
  <si>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</si>
  <si>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</si>
  <si>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</si>
  <si>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</si>
  <si>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</si>
  <si>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</si>
  <si>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</si>
  <si>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</si>
  <si>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</si>
  <si>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</si>
  <si>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</si>
  <si>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</si>
  <si>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</si>
  <si>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</si>
  <si>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</si>
  <si>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</si>
  <si>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</si>
  <si>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</si>
  <si>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</si>
  <si>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</si>
  <si>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</si>
  <si>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</si>
  <si>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</si>
  <si>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</si>
  <si>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</si>
  <si>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</si>
  <si>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</si>
  <si>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</si>
  <si>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</si>
  <si>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</si>
  <si>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</si>
  <si>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</si>
  <si>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</si>
  <si>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</si>
  <si>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</si>
  <si>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</si>
  <si>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</si>
  <si>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</si>
  <si>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</si>
  <si>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</si>
  <si>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</si>
  <si>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</si>
  <si>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</si>
  <si>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</si>
  <si>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</si>
  <si>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</si>
  <si>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</si>
  <si>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</si>
  <si>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</si>
  <si>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</si>
  <si>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</si>
  <si>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</si>
  <si>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</si>
  <si>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</si>
  <si>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</si>
  <si>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</si>
  <si>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</si>
  <si>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</si>
  <si>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</si>
  <si>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</si>
  <si>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</si>
  <si>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</si>
  <si>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</si>
  <si>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</si>
  <si>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</si>
  <si>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</si>
  <si>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</si>
  <si>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</si>
  <si>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</si>
  <si>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</si>
  <si>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</si>
  <si>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</si>
  <si>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</si>
  <si>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</si>
  <si>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</si>
  <si>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</si>
  <si>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</si>
  <si>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</si>
  <si>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</si>
  <si>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</si>
  <si>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</si>
  <si>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</si>
  <si>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</si>
  <si>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</si>
  <si>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</si>
  <si>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</si>
  <si>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</si>
  <si>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</si>
  <si>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</si>
  <si>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</si>
  <si>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</si>
  <si>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</si>
  <si>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</si>
  <si>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</si>
  <si>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</si>
  <si>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</si>
  <si>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</si>
  <si>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</si>
  <si>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</si>
  <si>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</si>
  <si>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</si>
  <si>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</si>
  <si>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</si>
  <si>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</si>
  <si>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</si>
  <si>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</si>
  <si>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</si>
  <si>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</si>
  <si>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</si>
  <si>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</si>
  <si>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</si>
  <si>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</si>
  <si>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</si>
  <si>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</si>
  <si>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</si>
  <si>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</si>
  <si>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</si>
  <si>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</si>
  <si>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</si>
  <si>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</si>
  <si>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</si>
  <si>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</si>
  <si>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</si>
  <si>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</si>
  <si>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</si>
  <si>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</si>
  <si>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</si>
  <si>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</si>
  <si>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</si>
  <si>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</si>
  <si>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</si>
  <si>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</si>
  <si>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</si>
  <si>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</si>
  <si>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</si>
  <si>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</si>
  <si>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</si>
  <si>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</si>
  <si>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</si>
  <si>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</si>
  <si>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</si>
  <si>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</si>
  <si>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</si>
  <si>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</si>
  <si>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</si>
  <si>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</si>
  <si>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</si>
  <si>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</si>
  <si>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</si>
  <si>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</si>
  <si>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</si>
  <si>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</si>
  <si>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</si>
  <si>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</si>
  <si>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</si>
  <si>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</si>
  <si>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</si>
  <si>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</si>
  <si>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</si>
  <si>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</si>
  <si>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</si>
  <si>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</si>
  <si>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</si>
  <si>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</si>
  <si>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</si>
  <si>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</si>
  <si>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</si>
  <si>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</si>
  <si>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</si>
  <si>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</si>
  <si>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</si>
  <si>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</si>
  <si>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</si>
  <si>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</si>
  <si>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</si>
  <si>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</si>
  <si>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</si>
  <si>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</si>
  <si>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</si>
  <si>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</si>
  <si>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</si>
  <si>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</si>
  <si>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</si>
  <si>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</si>
  <si>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</si>
  <si>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</si>
  <si>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</si>
  <si>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</si>
  <si>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</si>
  <si>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</si>
  <si>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</si>
  <si>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</si>
  <si>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</si>
  <si>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</si>
  <si>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</si>
  <si>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</si>
  <si>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</si>
  <si>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</si>
  <si>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</si>
  <si>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</si>
  <si>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</si>
  <si>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</si>
  <si>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</si>
  <si>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</si>
  <si>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</si>
  <si>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</si>
  <si>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</si>
  <si>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</si>
  <si>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</si>
  <si>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</si>
  <si>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</si>
  <si>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</si>
  <si>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</si>
  <si>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</si>
  <si>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</si>
  <si>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</si>
  <si>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</si>
  <si>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</si>
  <si>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</si>
  <si>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</si>
  <si>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</si>
  <si>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</si>
  <si>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</si>
  <si>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</si>
  <si>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</si>
  <si>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</si>
  <si>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</si>
  <si>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</si>
  <si>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</si>
  <si>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</si>
  <si>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</si>
  <si>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</si>
  <si>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</si>
  <si>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</si>
  <si>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</si>
  <si>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</si>
  <si>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</si>
  <si>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</si>
  <si>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</si>
  <si>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</si>
  <si>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</si>
  <si>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</si>
  <si>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</si>
  <si>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</si>
  <si>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</si>
  <si>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</si>
  <si>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</si>
  <si>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</si>
  <si>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</si>
  <si>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</si>
  <si>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</si>
  <si>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</si>
  <si>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</si>
  <si>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</si>
  <si>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</si>
  <si>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</si>
  <si>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</si>
  <si>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</si>
  <si>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</si>
  <si>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</si>
  <si>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</si>
  <si>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</si>
  <si>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</si>
  <si>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</si>
  <si>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</si>
  <si>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</si>
  <si>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</si>
  <si>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</si>
  <si>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</si>
  <si>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</si>
  <si>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</si>
  <si>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</si>
  <si>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</si>
  <si>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</si>
  <si>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</si>
  <si>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</si>
  <si>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</si>
  <si>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</si>
  <si>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</si>
  <si>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</si>
  <si>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</si>
  <si>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</si>
  <si>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</si>
  <si>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</si>
  <si>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</si>
  <si>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</si>
  <si>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</si>
  <si>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</si>
  <si>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</si>
  <si>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</si>
  <si>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</si>
  <si>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</si>
  <si>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</si>
  <si>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</si>
  <si>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</si>
  <si>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</si>
  <si>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</si>
  <si>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</si>
  <si>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</si>
  <si>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</si>
  <si>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</si>
  <si>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</si>
  <si>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</si>
  <si>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</si>
  <si>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</si>
  <si>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</si>
  <si>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</si>
  <si>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</si>
  <si>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</si>
  <si>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</si>
  <si>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</si>
  <si>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</si>
  <si>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</si>
  <si>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</si>
  <si>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</si>
  <si>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</si>
  <si>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</si>
  <si>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</si>
  <si>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</si>
  <si>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</si>
  <si>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</si>
  <si>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</si>
  <si>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</si>
  <si>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</si>
  <si>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</si>
  <si>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</si>
  <si>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</si>
  <si>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</si>
  <si>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</si>
  <si>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</si>
  <si>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</si>
  <si>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</si>
  <si>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</si>
  <si>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</si>
  <si>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</si>
  <si>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</si>
  <si>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</si>
  <si>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</si>
  <si>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</si>
  <si>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</si>
  <si>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</si>
  <si>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</si>
  <si>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</si>
  <si>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</si>
  <si>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</si>
  <si>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</si>
  <si>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</si>
  <si>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</si>
  <si>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</si>
  <si>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</si>
  <si>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</si>
  <si>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</si>
  <si>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</si>
  <si>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</si>
  <si>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</si>
  <si>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</si>
  <si>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</si>
  <si>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</si>
  <si>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</si>
  <si>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</si>
  <si>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</si>
  <si>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</si>
  <si>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</si>
  <si>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</si>
  <si>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</si>
  <si>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</si>
  <si>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</si>
  <si>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</si>
  <si>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</si>
  <si>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</si>
  <si>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PCM-20251203-00000565</t>
  </si>
  <si>
    <t>85 km</t>
  </si>
  <si>
    <t>PCM-20251203-00000404</t>
  </si>
  <si>
    <t>access issue, site located at militry base, team try to access at 9 AM</t>
  </si>
  <si>
    <t>PCM-20251203-00000464</t>
  </si>
  <si>
    <t xml:space="preserve">EM team need 100 min </t>
  </si>
  <si>
    <t xml:space="preserve"> PCM-20250215-00000830 </t>
  </si>
  <si>
    <t>LTE site still down and  site located in aramco area access issue need special permission</t>
  </si>
  <si>
    <t>PCM-20251202-00001729</t>
  </si>
  <si>
    <t>access issue site located at king Abdallah stadium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</si>
  <si>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</si>
  <si>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</si>
  <si>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</si>
  <si>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</si>
  <si>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</si>
  <si>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</si>
  <si>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</si>
  <si>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</si>
  <si>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PCM-20251203-00000567</t>
  </si>
  <si>
    <t>EM team on the way: 60 min</t>
  </si>
  <si>
    <t>PCM-20251203-00000458</t>
  </si>
  <si>
    <t>ETA 80 mins</t>
  </si>
  <si>
    <t>PCM-20251203-00000548</t>
  </si>
  <si>
    <t>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</si>
</sst>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165" fontId="23" fillId="9" borderId="8"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0" totalsRowShown="0" headerRowDxfId="155" dataDxfId="154" headerRowBorderDxfId="152" tableBorderDxfId="153" totalsRowBorderDxfId="151">
  <autoFilter ref="A1:CJ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3" totalsRowShown="0" headerRowDxfId="62" dataDxfId="61" headerRowBorderDxfId="59" tableBorderDxfId="60">
  <autoFilter ref="A1:L9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7" totalsRowShown="0" headerRowDxfId="46" dataDxfId="45" headerRowBorderDxfId="43" tableBorderDxfId="44" totalsRowBorderDxfId="42">
  <autoFilter ref="A1:L2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 totalsRowShown="0" headerRowDxfId="29" dataDxfId="28" headerRowBorderDxfId="26" tableBorderDxfId="27">
  <autoFilter ref="A1:L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0" totalsRowShown="0" headerRowDxfId="13" tableBorderDxfId="12">
  <autoFilter ref="A1:L45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331.42316909722285</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45994.371595023149</v>
      </c>
      <c r="H3" s="126">
        <v>45994.336736111109</v>
      </c>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45994.371595023149</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45994.371595023149</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45994.371595023149</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45994.371595023149</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45994.371595023149</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45994.371595023149</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45994.371595023149</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45994.371595023149</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45994.371595023149</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45994.371595023149</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45994.371595023149</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45994.371595023149</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45994.371595023149</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45994.371595023149</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45994.371595023149</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45994.371595023149</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45994.371595023149</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45994.371595023149</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45994.371595023149</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45994.371595023149</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45994.371595023149</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45994.371595023149</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45994.371595023149</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45994.371595023149</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45994.371595023149</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45994.371595023149</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45994.371595023149</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45994.371595023149</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45994.371595023149</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45994.371595023149</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45994.371595023149</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45994.371595023149</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45994.371595023149</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45994.371595023149</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45994.371595023149</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45994.371595023149</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45994.371595023149</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45994.371595023149</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45994.371595023149</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45994.371595023149</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45994.371595023149</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45994.371595023149</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45994.371595023149</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45994.371595023149</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45994.371595023149</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45994.371595023149</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45994.371595023149</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45994.371595023149</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45994.371595023149</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45994.371595023149</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45994.371595023149</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45994.371595023149</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45994.371595023149</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45994.371595023149</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45994.371595023149</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45994.371595023149</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45994.371595023149</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45994.371595023149</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45994.371595023149</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45994.371595023149</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45994.371595023149</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45994.371595023149</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45994.371595023149</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45994.371595023149</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45994.371595023149</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45994.371595023149</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45994.371595023149</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45994.371595023149</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45994.371595023149</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45994.371595023149</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45994.371595023149</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45994.371595023149</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45994.371595023149</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45994.371595023149</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45994.371595023149</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45994.371595023149</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45994.371595023149</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45994.371595023149</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45994.371595023149</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45994.371595023149</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45994.371595023149</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45994.371595023149</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45994.371595023149</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45994.371595023149</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45994.371595023149</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45994.371595023149</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45994.371595023149</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45994.371595023149</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45994.371595023149</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45994.371595023149</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45994.371595023149</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45994.371595023149</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45994.371595023149</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45994.371595023149</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45994.371595023149</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45994.371595023149</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45994.371595023149</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45994.371595023149</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45994.371595023149</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45994.371595023149</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45994.371595023149</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45994.371595023149</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45994.371595023149</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45994.371595023149</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45994.371595023149</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45994.371595023149</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45994.371595023149</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45994.371595023149</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45994.371595023149</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45994.371595023149</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45994.371595023149</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45994.371595023149</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45994.371595023149</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45994.371595023149</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45994.371595023149</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45994.371595023149</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45994.371595023149</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45994.371595023149</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45994.371595023149</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45994.371595023149</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45994.371595023149</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45994.371595023149</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45994.371595023149</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45994.371595023149</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45994.371595023149</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45994.371595023149</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45994.371595023149</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45994.371595023149</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45994.371595023149</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45994.371595023149</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45994.371595023149</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45994.371595023149</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45994.371595023149</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45994.371595023149</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45994.371595023149</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45994.371595023149</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45994.371595023149</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45994.371595023149</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45994.371595023149</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45994.371595023149</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45994.371595023149</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45994.371595023149</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45994.371595023149</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45994.371595023149</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45994.371595023149</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45994.371595023149</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45994.371595023149</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45994.371595023149</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45994.371595023149</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45994.371595023149</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45994.371595023149</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45994.371595023149</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45994.371595023149</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45994.371595023149</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45994.371595023149</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45994.371595023149</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45994.371595023149</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45994.371595023149</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45994.371595023149</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45994.371595023149</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45994.371595023149</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45994.371595023149</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45994.371595023149</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45994.371595023149</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45994.371595023149</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45994.371595023149</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45994.371595023149</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45994.371595023149</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45994.371595023149</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45994.371595023149</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45994.371595023149</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45994.371595023149</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45994.371595023149</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45994.371595023149</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45994.371595023149</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45994.371595023149</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45994.371595023149</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45994.371595023149</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45994.371595023149</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45994.371595023149</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45994.371595023149</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45994.371595023149</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45994.371595023149</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45994.371595023149</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45994.371595023149</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45994.371595023149</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45994.371595023149</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45994.371595023149</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45994.371595023149</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45994.371595023149</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45994.371595023149</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45994.371595023149</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45994.371595023149</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45994.371595023149</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45994.371595023149</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45994.371595023149</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45994.371595023149</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45994.371595023149</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45994.371595023149</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45994.371595023149</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45994.371595023149</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45994.371595023149</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45994.371595023149</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45994.371595023149</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45994.371595023149</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F5B57F00-6370-486F-B55F-70A1254F8E6A}"/>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0"/>
  <sheetViews>
    <sheetView workbookViewId="0">
      <selection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169.37175706018752</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9.9841760416675243</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25922</v>
      </c>
      <c r="E5" s="81" t="s">
        <v>39106</v>
      </c>
      <c r="F5" s="100">
        <v>45994.35297453704</v>
      </c>
      <c r="G5" s="101">
        <f ca="1">IFERROR(NOW()-F5,"-")</f>
        <v>1.8620486109284684E-2</v>
      </c>
      <c r="H5" s="100">
        <v>45994.348113425927</v>
      </c>
      <c r="I5" s="18" t="str">
        <f>IFERROR(VLOOKUP(D5,DB!A:F,6,0),"")</f>
        <v>SCECO</v>
      </c>
      <c r="J5" s="18" t="str">
        <f>IFERROR(VLOOKUP(D5,DB!A:G,7,0),"")</f>
        <v>Vandalized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45994.371595023149</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45994.371595023149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45994.371595023149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45994.371595023149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45994.371595023149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45994.371595023149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45994.371595023149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45994.371595023149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45994.371595023149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45994.371595023149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45994.371595023149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45994.371595023149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45994.371595023149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45994.371595023149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45994.371595023149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45994.371595023149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45994.371595023149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45994.371595023149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45994.371595023149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45994.371595023149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45994.371595023149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45994.371595023149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45994.371595023149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45994.371595023149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45994.371595023149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45994.371595023149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45994.371595023149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45994.371595023149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45994.371595023149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45994.371595023149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45994.371595023149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45994.371595023149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45994.371595023149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45994.371595023149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45994.371595023149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sheetData>
  <dataValidations count="2">
    <dataValidation allowBlank="1" showInputMessage="1" showErrorMessage="1" sqref="E1" xr:uid="{4D935161-CDD3-4592-B877-3FB59C99E142}"/>
    <dataValidation type="list" allowBlank="1" showInputMessage="1" showErrorMessage="1" sqref="E3:E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3"/>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39194</v>
      </c>
      <c r="B2" s="58" t="str">
        <f>IFERROR(VLOOKUP(D2,DB!A:K,11,0),"")</f>
        <v>R3</v>
      </c>
      <c r="C2" s="18">
        <v>1</v>
      </c>
      <c r="D2" s="58" t="s">
        <v>11115</v>
      </c>
      <c r="E2" s="18" t="s">
        <v>39106</v>
      </c>
      <c r="F2" s="20">
        <v>45994.276666666665</v>
      </c>
      <c r="G2" s="21">
        <f t="shared" ref="G2:G22" ca="1" si="0">IFERROR(NOW()-F2,"-")</f>
        <v>9.4928356484160759E-2</v>
      </c>
      <c r="H2" s="22">
        <v>45994.271249999998</v>
      </c>
      <c r="I2" s="19" t="str">
        <f>IFERROR(VLOOKUP(D2,DB!A:F,6,0),"")</f>
        <v>SCECO</v>
      </c>
      <c r="J2" s="18" t="str">
        <f>IFERROR(VLOOKUP(D2,DB!A:G,7,0),"")</f>
        <v>Dead</v>
      </c>
      <c r="K2" s="42" t="s">
        <v>39195</v>
      </c>
      <c r="L2" s="23" t="str">
        <f>IFERROR(VLOOKUP(D2,DB!A:I,9,0),"")</f>
        <v>Latis</v>
      </c>
    </row>
    <row r="3" spans="1:13" ht="15" customHeight="1">
      <c r="A3" s="19" t="s">
        <v>39196</v>
      </c>
      <c r="B3" s="58" t="str">
        <f>IFERROR(VLOOKUP(D3,DB!A:K,11,0),"")</f>
        <v>R3</v>
      </c>
      <c r="C3" s="18">
        <v>2</v>
      </c>
      <c r="D3" s="18" t="s">
        <v>17977</v>
      </c>
      <c r="E3" s="18" t="s">
        <v>39106</v>
      </c>
      <c r="F3" s="20">
        <v>45994.309594907405</v>
      </c>
      <c r="G3" s="21">
        <f t="shared" ca="1" si="0"/>
        <v>6.2000115744012874E-2</v>
      </c>
      <c r="H3" s="153">
        <v>45994.304456018515</v>
      </c>
      <c r="I3" s="19" t="str">
        <f>IFERROR(VLOOKUP(D3,DB!A:F,6,0),"")</f>
        <v>SCECO</v>
      </c>
      <c r="J3" s="18" t="str">
        <f>IFERROR(VLOOKUP(D3,DB!A:G,7,0),"")</f>
        <v>Dead</v>
      </c>
      <c r="K3" s="42" t="s">
        <v>39197</v>
      </c>
      <c r="L3" s="23" t="str">
        <f>IFERROR(VLOOKUP(D3,DB!A:I,9,0),"")</f>
        <v>Latis</v>
      </c>
    </row>
    <row r="4" spans="1:13" ht="15" customHeight="1">
      <c r="A4" s="19"/>
      <c r="B4" s="58" t="str">
        <f>IFERROR(VLOOKUP(D4,DB!A:K,11,0),"")</f>
        <v/>
      </c>
      <c r="C4" s="18"/>
      <c r="D4" s="18"/>
      <c r="E4" s="18"/>
      <c r="F4" s="20"/>
      <c r="G4" s="21">
        <f t="shared" ca="1" si="0"/>
        <v>45994.371595023149</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45994.371595023149</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45994.371595023149</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45994.371595023149</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45994.371595023149</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45994.371595023149</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45994.371595023149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45994.371595023149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45994.371595023149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45994.371595023149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45994.371595023149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45994.371595023149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45994.371595023149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45994.371595023149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45994.371595023149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45994.371595023149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0"/>
        <v>45994.371595023149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0"/>
        <v>45994.371595023149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45994.371595023149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ref="G23:G86" ca="1" si="1">IFERROR(NOW()-F23,"-")</f>
        <v>45994.371595023149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45994.371595023149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45994.371595023149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45994.371595023149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45994.371595023149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45994.371595023149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45994.371595023149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45994.371595023149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45994.371595023149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45994.371595023149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45994.371595023149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45994.371595023149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45994.371595023149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45994.371595023149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45994.371595023149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45994.371595023149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45994.371595023149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45994.371595023149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45994.371595023149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45994.371595023149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45994.371595023149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45994.371595023149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45994.371595023149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45994.371595023149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45994.371595023149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45994.371595023149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45994.371595023149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45994.371595023149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45994.371595023149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45994.371595023149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45994.371595023149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45994.371595023149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45994.371595023149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45994.371595023149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45994.371595023149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45994.371595023149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45994.371595023149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45994.371595023149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45994.371595023149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45994.371595023149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45994.371595023149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45994.371595023149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45994.371595023149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45994.371595023149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45994.371595023149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45994.371595023149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45994.371595023149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45994.371595023149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45994.371595023149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45994.371595023149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45994.371595023149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45994.371595023149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45994.371595023149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45994.371595023149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45994.371595023149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45994.371595023149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45994.371595023149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45994.371595023149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45994.371595023149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45994.371595023149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45994.371595023149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45994.371595023149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45994.371595023149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45994.371595023149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ref="G87:G150" ca="1" si="2">IFERROR(NOW()-F87,"-")</f>
        <v>45994.371595023149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45994.371595023149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45994.371595023149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45994.371595023149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45994.371595023149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45994.371595023149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45994.371595023149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45994.371595023149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45994.371595023149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45994.371595023149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45994.371595023149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45994.371595023149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45994.371595023149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45994.371595023149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45994.371595023149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45994.371595023149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45994.371595023149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45994.371595023149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45994.371595023149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45994.371595023149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45994.371595023149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45994.371595023149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45994.371595023149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45994.371595023149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45994.371595023149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45994.371595023149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45994.371595023149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45994.371595023149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45994.371595023149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45994.371595023149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45994.371595023149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45994.371595023149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45994.371595023149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45994.371595023149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45994.371595023149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45994.371595023149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45994.371595023149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45994.371595023149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45994.371595023149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45994.371595023149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45994.371595023149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45994.371595023149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45994.371595023149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45994.371595023149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45994.371595023149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45994.371595023149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45994.371595023149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45994.371595023149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45994.371595023149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45994.371595023149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45994.371595023149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45994.371595023149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45994.371595023149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45994.371595023149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45994.371595023149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45994.371595023149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45994.371595023149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45994.371595023149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45994.371595023149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45994.371595023149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45994.371595023149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45994.371595023149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45994.371595023149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45994.371595023149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ref="G151:G214" ca="1" si="3">IFERROR(NOW()-F151,"-")</f>
        <v>45994.371595023149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45994.371595023149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45994.371595023149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45994.371595023149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45994.371595023149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45994.371595023149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45994.371595023149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45994.371595023149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45994.371595023149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45994.371595023149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45994.371595023149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45994.371595023149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45994.371595023149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45994.371595023149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45994.371595023149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45994.371595023149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45994.371595023149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45994.371595023149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45994.371595023149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45994.371595023149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45994.371595023149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45994.371595023149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45994.371595023149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45994.371595023149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45994.371595023149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45994.371595023149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45994.371595023149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45994.371595023149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45994.371595023149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45994.371595023149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45994.371595023149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45994.371595023149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45994.371595023149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45994.371595023149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45994.371595023149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45994.371595023149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45994.371595023149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45994.371595023149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45994.371595023149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45994.371595023149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45994.371595023149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45994.371595023149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45994.371595023149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45994.371595023149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45994.371595023149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45994.371595023149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45994.371595023149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45994.371595023149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45994.371595023149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45994.371595023149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45994.371595023149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45994.371595023149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45994.371595023149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45994.371595023149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45994.371595023149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45994.371595023149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45994.371595023149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45994.371595023149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45994.371595023149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45994.371595023149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45994.371595023149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45994.371595023149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45994.371595023149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45994.371595023149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ref="G215:G278" ca="1" si="4">IFERROR(NOW()-F215,"-")</f>
        <v>45994.371595023149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45994.371595023149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45994.371595023149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45994.371595023149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45994.371595023149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45994.371595023149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45994.371595023149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45994.371595023149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45994.371595023149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45994.371595023149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45994.371595023149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45994.371595023149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45994.371595023149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45994.371595023149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45994.371595023149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45994.371595023149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45994.371595023149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45994.371595023149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45994.371595023149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45994.371595023149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45994.371595023149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45994.371595023149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45994.371595023149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45994.371595023149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45994.371595023149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45994.371595023149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45994.371595023149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45994.371595023149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45994.371595023149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45994.371595023149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45994.371595023149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45994.371595023149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45994.371595023149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45994.371595023149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45994.371595023149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45994.371595023149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45994.371595023149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45994.371595023149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45994.371595023149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45994.371595023149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45994.371595023149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45994.371595023149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45994.371595023149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45994.371595023149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45994.371595023149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45994.371595023149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45994.371595023149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45994.371595023149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45994.371595023149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45994.371595023149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45994.371595023149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45994.371595023149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45994.371595023149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45994.371595023149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45994.371595023149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45994.371595023149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45994.371595023149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45994.371595023149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45994.371595023149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45994.371595023149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45994.371595023149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45994.371595023149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45994.371595023149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45994.371595023149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ref="G279:G342" ca="1" si="5">IFERROR(NOW()-F279,"-")</f>
        <v>45994.371595023149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45994.371595023149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45994.371595023149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45994.371595023149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45994.371595023149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45994.371595023149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45994.371595023149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45994.371595023149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45994.371595023149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45994.371595023149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45994.371595023149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45994.371595023149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45994.371595023149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45994.371595023149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45994.371595023149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45994.371595023149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45994.371595023149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45994.371595023149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45994.371595023149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45994.371595023149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45994.371595023149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45994.371595023149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45994.371595023149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45994.371595023149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45994.371595023149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45994.371595023149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45994.371595023149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45994.371595023149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45994.371595023149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45994.371595023149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45994.371595023149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45994.371595023149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45994.371595023149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45994.371595023149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45994.371595023149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45994.371595023149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45994.371595023149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45994.371595023149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45994.371595023149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45994.371595023149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45994.371595023149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45994.371595023149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45994.371595023149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45994.371595023149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45994.371595023149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45994.371595023149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45994.371595023149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45994.371595023149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45994.371595023149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45994.371595023149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45994.371595023149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45994.371595023149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45994.371595023149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45994.371595023149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45994.371595023149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45994.371595023149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45994.371595023149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45994.371595023149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45994.371595023149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45994.371595023149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45994.371595023149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45994.371595023149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45994.371595023149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45994.371595023149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ref="G343:G406" ca="1" si="6">IFERROR(NOW()-F343,"-")</f>
        <v>45994.371595023149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45994.371595023149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45994.371595023149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45994.371595023149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45994.371595023149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45994.371595023149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45994.371595023149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45994.371595023149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45994.371595023149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45994.371595023149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45994.371595023149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45994.371595023149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45994.371595023149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45994.371595023149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45994.371595023149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45994.371595023149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45994.371595023149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45994.371595023149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45994.371595023149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45994.371595023149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45994.371595023149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45994.371595023149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45994.371595023149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45994.371595023149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45994.371595023149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45994.371595023149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45994.371595023149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45994.371595023149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45994.371595023149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45994.371595023149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45994.371595023149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45994.371595023149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45994.371595023149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45994.371595023149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45994.371595023149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45994.371595023149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45994.371595023149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45994.371595023149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45994.371595023149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45994.371595023149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45994.371595023149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45994.371595023149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45994.371595023149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45994.371595023149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45994.371595023149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45994.371595023149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45994.371595023149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45994.371595023149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45994.371595023149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45994.371595023149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45994.371595023149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45994.371595023149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45994.371595023149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45994.371595023149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45994.371595023149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45994.371595023149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45994.371595023149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45994.371595023149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45994.371595023149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45994.371595023149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45994.371595023149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45994.371595023149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45994.371595023149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45994.371595023149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ref="G407:G470" ca="1" si="7">IFERROR(NOW()-F407,"-")</f>
        <v>45994.371595023149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45994.371595023149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45994.371595023149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45994.371595023149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45994.371595023149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45994.371595023149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45994.371595023149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45994.371595023149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45994.371595023149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45994.371595023149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45994.371595023149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45994.371595023149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45994.371595023149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45994.371595023149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45994.371595023149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45994.371595023149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45994.371595023149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45994.371595023149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45994.371595023149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45994.371595023149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45994.371595023149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45994.371595023149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45994.371595023149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45994.371595023149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45994.371595023149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45994.371595023149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45994.371595023149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45994.371595023149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45994.371595023149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45994.371595023149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45994.371595023149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45994.371595023149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45994.371595023149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45994.371595023149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45994.371595023149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45994.371595023149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45994.371595023149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45994.371595023149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45994.371595023149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45994.371595023149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45994.371595023149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45994.371595023149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45994.371595023149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45994.371595023149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45994.371595023149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45994.371595023149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45994.371595023149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45994.371595023149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45994.371595023149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45994.371595023149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45994.371595023149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45994.371595023149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45994.371595023149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45994.371595023149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45994.371595023149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45994.371595023149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45994.371595023149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45994.371595023149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45994.371595023149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45994.371595023149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45994.371595023149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45994.371595023149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45994.371595023149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45994.371595023149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ref="G471:G534" ca="1" si="8">IFERROR(NOW()-F471,"-")</f>
        <v>45994.371595023149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45994.371595023149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45994.371595023149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45994.371595023149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45994.371595023149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45994.371595023149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45994.371595023149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45994.371595023149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45994.371595023149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45994.371595023149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45994.371595023149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45994.371595023149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45994.371595023149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45994.371595023149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45994.371595023149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45994.371595023149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45994.371595023149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45994.371595023149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45994.371595023149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45994.371595023149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45994.371595023149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45994.371595023149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45994.371595023149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45994.371595023149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45994.371595023149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45994.371595023149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45994.371595023149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45994.371595023149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45994.371595023149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45994.371595023149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45994.371595023149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45994.371595023149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45994.371595023149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45994.371595023149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45994.371595023149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45994.371595023149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45994.371595023149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45994.371595023149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45994.371595023149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45994.371595023149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45994.371595023149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45994.371595023149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45994.371595023149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45994.371595023149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45994.371595023149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45994.371595023149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45994.371595023149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45994.371595023149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45994.371595023149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45994.371595023149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45994.371595023149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45994.371595023149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45994.371595023149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45994.371595023149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45994.371595023149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45994.371595023149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45994.371595023149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45994.371595023149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45994.371595023149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45994.371595023149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45994.371595023149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45994.371595023149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45994.371595023149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45994.371595023149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ref="G535:G598" ca="1" si="9">IFERROR(NOW()-F535,"-")</f>
        <v>45994.371595023149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45994.371595023149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45994.371595023149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45994.371595023149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45994.371595023149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45994.371595023149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45994.371595023149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45994.371595023149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45994.371595023149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45994.371595023149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45994.371595023149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45994.371595023149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45994.371595023149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45994.371595023149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45994.371595023149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45994.371595023149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45994.371595023149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45994.371595023149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45994.371595023149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45994.371595023149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45994.371595023149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45994.371595023149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45994.371595023149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45994.371595023149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45994.371595023149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45994.371595023149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45994.371595023149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45994.371595023149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45994.371595023149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45994.371595023149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45994.371595023149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45994.371595023149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45994.371595023149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45994.371595023149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45994.371595023149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45994.371595023149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45994.371595023149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45994.371595023149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45994.371595023149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45994.371595023149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45994.371595023149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45994.371595023149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45994.371595023149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45994.371595023149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45994.371595023149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45994.371595023149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45994.371595023149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45994.371595023149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45994.371595023149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45994.371595023149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45994.371595023149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45994.371595023149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45994.371595023149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45994.371595023149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45994.371595023149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45994.371595023149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45994.371595023149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45994.371595023149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45994.371595023149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45994.371595023149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45994.371595023149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45994.371595023149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45994.371595023149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45994.371595023149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ref="G599:G662" ca="1" si="10">IFERROR(NOW()-F599,"-")</f>
        <v>45994.371595023149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45994.371595023149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45994.371595023149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45994.371595023149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45994.371595023149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45994.371595023149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45994.371595023149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45994.371595023149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45994.371595023149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45994.371595023149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45994.371595023149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45994.371595023149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45994.371595023149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45994.371595023149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45994.371595023149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45994.371595023149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45994.371595023149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45994.371595023149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45994.371595023149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45994.371595023149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45994.371595023149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45994.371595023149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45994.371595023149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45994.371595023149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45994.371595023149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45994.371595023149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45994.371595023149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45994.371595023149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45994.371595023149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45994.371595023149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45994.371595023149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45994.371595023149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45994.371595023149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45994.371595023149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45994.371595023149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45994.371595023149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45994.371595023149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45994.371595023149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45994.371595023149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45994.371595023149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45994.371595023149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45994.371595023149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45994.371595023149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45994.371595023149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45994.371595023149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45994.371595023149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45994.371595023149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45994.371595023149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45994.371595023149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45994.371595023149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45994.371595023149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45994.371595023149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45994.371595023149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45994.371595023149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45994.371595023149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45994.371595023149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45994.371595023149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45994.371595023149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45994.371595023149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45994.371595023149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45994.371595023149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45994.371595023149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45994.371595023149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45994.371595023149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ref="G663:G726" ca="1" si="11">IFERROR(NOW()-F663,"-")</f>
        <v>45994.371595023149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45994.371595023149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45994.371595023149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45994.371595023149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45994.371595023149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45994.371595023149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45994.371595023149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45994.371595023149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45994.371595023149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45994.371595023149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45994.371595023149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45994.371595023149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45994.371595023149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45994.371595023149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45994.371595023149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45994.371595023149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45994.371595023149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45994.371595023149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45994.371595023149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45994.371595023149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45994.371595023149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45994.371595023149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45994.371595023149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45994.371595023149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45994.371595023149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45994.371595023149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45994.371595023149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45994.371595023149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45994.371595023149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45994.371595023149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45994.371595023149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45994.371595023149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45994.371595023149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45994.371595023149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45994.371595023149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45994.371595023149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45994.371595023149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45994.371595023149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45994.371595023149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45994.371595023149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45994.371595023149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45994.371595023149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45994.371595023149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45994.371595023149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45994.371595023149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45994.371595023149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45994.371595023149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45994.371595023149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45994.371595023149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45994.371595023149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45994.371595023149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45994.371595023149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45994.371595023149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45994.371595023149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45994.371595023149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45994.371595023149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45994.371595023149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45994.371595023149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45994.371595023149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45994.371595023149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45994.371595023149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45994.371595023149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45994.371595023149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45994.371595023149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ref="G727:G790" ca="1" si="12">IFERROR(NOW()-F727,"-")</f>
        <v>45994.371595023149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45994.371595023149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45994.371595023149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45994.371595023149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45994.371595023149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45994.371595023149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45994.371595023149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45994.371595023149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45994.371595023149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45994.371595023149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45994.371595023149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45994.371595023149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45994.371595023149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45994.371595023149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45994.371595023149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45994.371595023149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45994.371595023149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45994.371595023149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45994.371595023149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45994.371595023149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45994.371595023149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45994.371595023149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45994.371595023149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45994.371595023149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45994.371595023149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45994.371595023149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45994.371595023149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45994.371595023149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45994.371595023149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45994.371595023149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45994.371595023149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45994.371595023149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45994.371595023149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45994.371595023149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45994.371595023149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45994.371595023149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45994.371595023149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45994.371595023149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45994.371595023149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45994.371595023149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45994.371595023149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45994.371595023149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45994.371595023149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45994.371595023149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45994.371595023149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45994.371595023149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45994.371595023149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45994.371595023149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45994.371595023149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45994.371595023149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45994.371595023149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45994.371595023149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45994.371595023149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45994.371595023149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45994.371595023149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45994.371595023149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45994.371595023149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45994.371595023149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45994.371595023149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45994.371595023149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45994.371595023149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45994.371595023149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45994.371595023149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45994.371595023149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ref="G791:G854" ca="1" si="13">IFERROR(NOW()-F791,"-")</f>
        <v>45994.371595023149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45994.371595023149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45994.371595023149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45994.371595023149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45994.371595023149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45994.371595023149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45994.371595023149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45994.371595023149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45994.371595023149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45994.371595023149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45994.371595023149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45994.371595023149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45994.371595023149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45994.371595023149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45994.371595023149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45994.371595023149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45994.371595023149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45994.371595023149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45994.371595023149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45994.371595023149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45994.371595023149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45994.371595023149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45994.371595023149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45994.371595023149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45994.371595023149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45994.371595023149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45994.371595023149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45994.371595023149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45994.371595023149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45994.371595023149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45994.371595023149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45994.371595023149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45994.371595023149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45994.371595023149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45994.371595023149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45994.371595023149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45994.371595023149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45994.371595023149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45994.371595023149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45994.371595023149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45994.371595023149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45994.371595023149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45994.371595023149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45994.371595023149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45994.371595023149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45994.371595023149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45994.371595023149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45994.371595023149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45994.371595023149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45994.371595023149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45994.371595023149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45994.371595023149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45994.371595023149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45994.371595023149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45994.371595023149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45994.371595023149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45994.371595023149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45994.371595023149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45994.371595023149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45994.371595023149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45994.371595023149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45994.371595023149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45994.371595023149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45994.371595023149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ref="G855:G918" ca="1" si="14">IFERROR(NOW()-F855,"-")</f>
        <v>45994.371595023149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45994.371595023149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45994.371595023149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45994.371595023149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45994.371595023149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45994.371595023149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45994.371595023149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45994.371595023149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45994.371595023149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45994.371595023149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45994.371595023149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45994.371595023149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45994.371595023149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45994.371595023149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45994.371595023149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45994.371595023149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45994.371595023149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45994.371595023149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45994.371595023149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45994.371595023149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45994.371595023149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45994.371595023149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45994.371595023149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45994.371595023149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45994.371595023149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45994.371595023149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45994.371595023149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45994.371595023149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45994.371595023149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45994.371595023149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45994.371595023149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45994.371595023149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45994.371595023149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45994.371595023149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45994.371595023149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45994.371595023149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45994.371595023149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45994.371595023149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45994.371595023149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45994.371595023149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45994.371595023149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45994.371595023149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45994.371595023149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45994.371595023149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45994.371595023149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45994.371595023149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45994.371595023149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45994.371595023149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45994.371595023149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45994.371595023149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45994.371595023149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45994.371595023149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45994.371595023149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45994.371595023149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45994.371595023149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45994.371595023149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45994.371595023149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45994.371595023149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45994.371595023149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45994.371595023149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45994.371595023149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45994.371595023149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45994.371595023149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45994.371595023149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ref="G919:G933" ca="1" si="15">IFERROR(NOW()-F919,"-")</f>
        <v>45994.371595023149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45994.371595023149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45994.371595023149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45994.371595023149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45994.371595023149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45994.371595023149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45994.371595023149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45994.371595023149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45994.371595023149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45994.371595023149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45994.371595023149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45994.371595023149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45994.371595023149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45994.371595023149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45994.371595023149</v>
      </c>
      <c r="H933" s="22"/>
      <c r="I933" s="19" t="str">
        <f>IFERROR(VLOOKUP(D933,DB!A:F,6,0),"")</f>
        <v/>
      </c>
      <c r="J933" s="18" t="str">
        <f>IFERROR(VLOOKUP(D933,DB!A:G,7,0),"")</f>
        <v/>
      </c>
      <c r="K933" s="42"/>
      <c r="L933" s="23" t="str">
        <f>IFERROR(VLOOKUP(D933,DB!A:I,9,0),"")</f>
        <v/>
      </c>
    </row>
  </sheetData>
  <dataValidations count="2">
    <dataValidation allowBlank="1" showInputMessage="1" showErrorMessage="1" sqref="E1" xr:uid="{5914219A-CB83-432D-936A-CC0CB6F3982A}"/>
    <dataValidation type="list" allowBlank="1" showInputMessage="1" showErrorMessage="1" sqref="E2:E9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7"/>
  <sheetViews>
    <sheetView tabSelected="1" workbookViewId="0">
      <selection activeCell="E4" sqref="E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290.89087743055279</v>
      </c>
      <c r="H2" s="92">
        <v>45703.474768518521</v>
      </c>
      <c r="I2" s="92" t="str">
        <f>IFERROR(VLOOKUP(D2,DB!A:F,6,0),"")</f>
        <v>SCECO</v>
      </c>
      <c r="J2" s="92" t="str">
        <f>IFERROR(VLOOKUP(D2,DB!A:G,7,0),"")</f>
        <v>Dead</v>
      </c>
      <c r="K2" s="94" t="s">
        <v>39199</v>
      </c>
      <c r="L2" s="88" t="str">
        <f>IFERROR(VLOOKUP(D2,DB!A:I,9,0),"")</f>
        <v>Latis</v>
      </c>
    </row>
    <row r="3" spans="1:16" ht="15" customHeight="1">
      <c r="A3" s="110" t="s">
        <v>39200</v>
      </c>
      <c r="B3" s="110" t="str">
        <f>IFERROR(VLOOKUP(D3,DB!A:K,11,0),"")</f>
        <v>R4</v>
      </c>
      <c r="C3" s="90">
        <v>1</v>
      </c>
      <c r="D3" s="88" t="s">
        <v>35680</v>
      </c>
      <c r="E3" s="91" t="s">
        <v>39106</v>
      </c>
      <c r="F3" s="92">
        <v>45993.988888888889</v>
      </c>
      <c r="G3" s="93">
        <f ca="1">IFERROR(NOW()-F3,"")</f>
        <v>0.38270613425993361</v>
      </c>
      <c r="H3" s="92">
        <v>45993.983101851853</v>
      </c>
      <c r="I3" s="110" t="str">
        <f>IFERROR(VLOOKUP(D3,DB!A:F,6,0),"")</f>
        <v>Generator-SG</v>
      </c>
      <c r="J3" s="110" t="str">
        <f>IFERROR(VLOOKUP(D3,DB!A:G,7,0),"")</f>
        <v>Good</v>
      </c>
      <c r="K3" s="94" t="s">
        <v>39201</v>
      </c>
      <c r="L3" s="88" t="str">
        <f>IFERROR(VLOOKUP(D3,DB!A:I,9,0),"")</f>
        <v>Latis</v>
      </c>
    </row>
    <row r="4" spans="1:16" ht="15" customHeight="1">
      <c r="A4" s="110"/>
      <c r="B4" s="110" t="str">
        <f>IFERROR(VLOOKUP(D4,DB!A:K,11,0),"")</f>
        <v>R4</v>
      </c>
      <c r="C4" s="90">
        <v>1</v>
      </c>
      <c r="D4" s="88" t="s">
        <v>35275</v>
      </c>
      <c r="E4" s="91" t="s">
        <v>39106</v>
      </c>
      <c r="F4" s="92"/>
      <c r="G4" s="93">
        <f ca="1">IFERROR(NOW()-F4,"")</f>
        <v>45994.371595023149</v>
      </c>
      <c r="H4" s="92"/>
      <c r="I4" s="110" t="str">
        <f>IFERROR(VLOOKUP(D4,DB!A:F,6,0),"")</f>
        <v>Generator-SG</v>
      </c>
      <c r="J4" s="110" t="str">
        <f>IFERROR(VLOOKUP(D4,DB!A:G,7,0),"")</f>
        <v>Dead</v>
      </c>
      <c r="K4" s="94"/>
      <c r="L4" s="88" t="str">
        <f>IFERROR(VLOOKUP(D4,DB!A:I,9,0),"")</f>
        <v>Latis</v>
      </c>
    </row>
    <row r="5" spans="1:16" ht="15" customHeight="1">
      <c r="A5" s="110"/>
      <c r="B5" s="110" t="str">
        <f>IFERROR(VLOOKUP(D5,DB!A:K,11,0),"")</f>
        <v/>
      </c>
      <c r="C5" s="90"/>
      <c r="D5" s="88"/>
      <c r="E5" s="91"/>
      <c r="F5" s="92"/>
      <c r="G5" s="93">
        <f ca="1">IFERROR(NOW()-F5,"")</f>
        <v>45994.371595023149</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ca="1">IFERROR(NOW()-F6,"")</f>
        <v>45994.371595023149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ca="1">IFERROR(NOW()-F7,"")</f>
        <v>45994.371595023149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ca="1">IFERROR(NOW()-F8,"")</f>
        <v>45994.371595023149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ref="G9:G53" ca="1" si="0">IFERROR(NOW()-F9,"")</f>
        <v>45994.371595023149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45994.371595023149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45994.371595023149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45994.371595023149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45994.371595023149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45994.371595023149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45994.371595023149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45994.371595023149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45994.371595023149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45994.371595023149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45994.371595023149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45994.371595023149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45994.371595023149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45994.371595023149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45994.371595023149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45994.371595023149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45994.371595023149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45994.371595023149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45994.371595023149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45994.371595023149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45994.371595023149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45994.371595023149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45994.371595023149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45994.371595023149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45994.371595023149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45994.371595023149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45994.371595023149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45994.371595023149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45994.371595023149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45994.371595023149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45994.371595023149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45994.371595023149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45994.371595023149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45994.371595023149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45994.371595023149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45994.371595023149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45994.371595023149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45994.371595023149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45994.371595023149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45994.371595023149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45994.371595023149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45994.371595023149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45994.371595023149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45994.371595023149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45994.371595023149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ref="G54:G117" ca="1" si="1">IFERROR(NOW()-F54,"")</f>
        <v>45994.371595023149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45994.371595023149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45994.371595023149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45994.371595023149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45994.371595023149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45994.371595023149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45994.371595023149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45994.371595023149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45994.371595023149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45994.371595023149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45994.371595023149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45994.371595023149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45994.371595023149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45994.371595023149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45994.371595023149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45994.371595023149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45994.371595023149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45994.371595023149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45994.371595023149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45994.371595023149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45994.371595023149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45994.371595023149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45994.371595023149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45994.371595023149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45994.371595023149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45994.371595023149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45994.371595023149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45994.371595023149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45994.371595023149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45994.371595023149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45994.371595023149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45994.371595023149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45994.371595023149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45994.371595023149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45994.371595023149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45994.371595023149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45994.371595023149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45994.371595023149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45994.371595023149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45994.371595023149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45994.371595023149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45994.371595023149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45994.371595023149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45994.371595023149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45994.371595023149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45994.371595023149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45994.371595023149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45994.371595023149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45994.371595023149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45994.371595023149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45994.371595023149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45994.371595023149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45994.371595023149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45994.371595023149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45994.371595023149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45994.371595023149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45994.371595023149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45994.371595023149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45994.371595023149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45994.371595023149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45994.371595023149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45994.371595023149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45994.371595023149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45994.371595023149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ref="G118:G181" ca="1" si="2">IFERROR(NOW()-F118,"")</f>
        <v>45994.371595023149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45994.371595023149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45994.371595023149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45994.371595023149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45994.371595023149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45994.371595023149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45994.371595023149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45994.371595023149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45994.371595023149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45994.371595023149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45994.371595023149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45994.371595023149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45994.371595023149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45994.371595023149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45994.371595023149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45994.371595023149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45994.371595023149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45994.371595023149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45994.371595023149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45994.371595023149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45994.371595023149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45994.371595023149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45994.371595023149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45994.371595023149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45994.371595023149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45994.371595023149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45994.371595023149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45994.371595023149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45994.371595023149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45994.371595023149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45994.371595023149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45994.371595023149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45994.371595023149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45994.371595023149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45994.371595023149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45994.371595023149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45994.371595023149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45994.371595023149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45994.371595023149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45994.371595023149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45994.371595023149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45994.371595023149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45994.371595023149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45994.371595023149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45994.371595023149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45994.371595023149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45994.371595023149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45994.371595023149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45994.371595023149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45994.371595023149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45994.371595023149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45994.371595023149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45994.371595023149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45994.371595023149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45994.371595023149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45994.371595023149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45994.371595023149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45994.371595023149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45994.371595023149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45994.371595023149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45994.371595023149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45994.371595023149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45994.371595023149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45994.371595023149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ref="G182:G227" ca="1" si="3">IFERROR(NOW()-F182,"")</f>
        <v>45994.371595023149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45994.371595023149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45994.371595023149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45994.371595023149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45994.371595023149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45994.371595023149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45994.371595023149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45994.371595023149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45994.371595023149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45994.371595023149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45994.371595023149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45994.371595023149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45994.371595023149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45994.371595023149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45994.371595023149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45994.371595023149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45994.371595023149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45994.371595023149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45994.371595023149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45994.371595023149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45994.371595023149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45994.371595023149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45994.371595023149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45994.371595023149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45994.371595023149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45994.371595023149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45994.371595023149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45994.371595023149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45994.371595023149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45994.371595023149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45994.371595023149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45994.371595023149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45994.371595023149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45994.371595023149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45994.371595023149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45994.371595023149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45994.371595023149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45994.371595023149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45994.371595023149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45994.371595023149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45994.371595023149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45994.371595023149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45994.371595023149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45994.371595023149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45994.371595023149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45994.371595023149</v>
      </c>
      <c r="H227" s="92"/>
      <c r="I227" s="110" t="str">
        <f>IFERROR(VLOOKUP(D227,DB!A:F,6,0),"")</f>
        <v/>
      </c>
      <c r="J227" s="110" t="str">
        <f>IFERROR(VLOOKUP(D227,DB!A:G,7,0),"")</f>
        <v/>
      </c>
      <c r="K227" s="94"/>
      <c r="L227" s="88" t="str">
        <f>IFERROR(VLOOKUP(D227,DB!A:I,9,0),"")</f>
        <v/>
      </c>
    </row>
  </sheetData>
  <dataValidations count="2">
    <dataValidation allowBlank="1" showInputMessage="1" showErrorMessage="1" sqref="E1" xr:uid="{A4F81451-56CC-4543-9497-104C4E44EE4B}"/>
    <dataValidation type="list" allowBlank="1" showInputMessage="1" showErrorMessage="1" sqref="E2:E2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
  <sheetViews>
    <sheetView workbookViewId="0">
      <selection activeCell="D6" sqref="D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39202</v>
      </c>
      <c r="B2" s="37" t="str">
        <f>IFERROR(VLOOKUP(D2,DB!A:K,11,0),"")</f>
        <v>R5</v>
      </c>
      <c r="C2" s="37">
        <v>3</v>
      </c>
      <c r="D2" s="103" t="s">
        <v>36085</v>
      </c>
      <c r="E2" s="37" t="s">
        <v>39106</v>
      </c>
      <c r="F2" s="38">
        <v>45891.832060185188</v>
      </c>
      <c r="G2" s="105">
        <f ca="1">IFERROR(NOW()-F2,"")</f>
        <v>102.53953483796067</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39185</v>
      </c>
      <c r="F3" s="38">
        <v>45926.188877314817</v>
      </c>
      <c r="G3" s="105">
        <f t="shared" ref="G3" ca="1" si="0">IFERROR(NOW()-F3,"")</f>
        <v>68.182717708332348</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39185</v>
      </c>
      <c r="F4" s="107">
        <v>45948.661111111112</v>
      </c>
      <c r="G4" s="108">
        <f t="shared" ref="G4" ca="1" si="1">IFERROR(NOW()-F4,"")</f>
        <v>45.71048391203658</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12.998296412035415</v>
      </c>
      <c r="H5" s="136">
        <v>45981.360798611109</v>
      </c>
      <c r="I5" s="106" t="str">
        <f>IFERROR(VLOOKUP(D5,DB!A:F,6,0),"")</f>
        <v>SCECO</v>
      </c>
      <c r="J5" s="106" t="str">
        <f>IFERROR(VLOOKUP(D5,DB!A:G,7,0),"")</f>
        <v>Dead</v>
      </c>
      <c r="K5" s="106" t="s">
        <v>39209</v>
      </c>
      <c r="L5" s="106" t="str">
        <f>IFERROR(VLOOKUP(D5,DB!A:I,9,0),"")</f>
        <v>Latis</v>
      </c>
    </row>
    <row r="6" spans="1:13">
      <c r="A6" s="37" t="s">
        <v>39210</v>
      </c>
      <c r="B6" s="37" t="str">
        <f>IFERROR(VLOOKUP(D6,DB!A:K,11,0),"")</f>
        <v>R5</v>
      </c>
      <c r="C6" s="37">
        <v>1</v>
      </c>
      <c r="D6" s="37" t="s">
        <v>34631</v>
      </c>
      <c r="E6" s="37" t="s">
        <v>39106</v>
      </c>
      <c r="F6" s="38">
        <v>45994.353587962964</v>
      </c>
      <c r="G6" s="135">
        <f ca="1">IFERROR(NOW()-F6,"")</f>
        <v>1.800706018548226E-2</v>
      </c>
      <c r="H6" s="38">
        <v>45994.331365740742</v>
      </c>
      <c r="I6" s="37" t="s">
        <v>22</v>
      </c>
      <c r="J6" s="37" t="str">
        <f>IFERROR(VLOOKUP(D6,DB!A:G,7,0),"")</f>
        <v>Vandalized</v>
      </c>
      <c r="K6" s="37" t="s">
        <v>39211</v>
      </c>
      <c r="L6" s="37" t="str">
        <f>IFERROR(VLOOKUP(D6,DB!A:I,9,0),"")</f>
        <v>Latis</v>
      </c>
    </row>
    <row r="7" spans="1:13">
      <c r="A7" s="37"/>
      <c r="B7" s="37" t="str">
        <f>IFERROR(VLOOKUP(D7,DB!A:K,11,0),"")</f>
        <v/>
      </c>
      <c r="C7" s="37"/>
      <c r="D7" s="37"/>
      <c r="E7" s="37"/>
      <c r="F7" s="38"/>
      <c r="G7" s="135">
        <f ca="1">IFERROR(NOW()-F7,"")</f>
        <v>45994.371595023149</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45994.371595023149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45994.371595023149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45994.371595023149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45994.371595023149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45994.371595023149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45994.371595023149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45994.371595023149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45994.371595023149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45994.371595023149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45994.371595023149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45994.371595023149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45994.371595023149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45994.371595023149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45994.371595023149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45994.371595023149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45994.371595023149</v>
      </c>
      <c r="H23" s="38"/>
      <c r="I23" s="37" t="str">
        <f>IFERROR(VLOOKUP(D23,DB!A:F,6,0),"")</f>
        <v/>
      </c>
      <c r="J23" s="37" t="str">
        <f>IFERROR(VLOOKUP(D23,DB!A:G,7,0),"")</f>
        <v/>
      </c>
      <c r="K23" s="37"/>
      <c r="L23" s="37" t="str">
        <f>IFERROR(VLOOKUP(D23,DB!A:I,9,0),"")</f>
        <v/>
      </c>
    </row>
    <row r="24" spans="1:12">
      <c r="A24" s="150"/>
      <c r="B24" s="150" t="str">
        <f>IFERROR(VLOOKUP(D24,DB!A:K,11,0),"")</f>
        <v/>
      </c>
      <c r="C24" s="150"/>
      <c r="D24" s="150"/>
      <c r="E24" s="150"/>
      <c r="F24" s="151"/>
      <c r="G24" s="152">
        <f ca="1">IFERROR(NOW()-F24,"")</f>
        <v>45994.371595023149</v>
      </c>
      <c r="H24" s="151"/>
      <c r="I24" s="150" t="str">
        <f>IFERROR(VLOOKUP(D24,DB!A:F,6,0),"")</f>
        <v/>
      </c>
      <c r="J24" s="150" t="str">
        <f>IFERROR(VLOOKUP(D24,DB!A:G,7,0),"")</f>
        <v/>
      </c>
      <c r="K24" s="150"/>
      <c r="L24" s="150" t="str">
        <f>IFERROR(VLOOKUP(D24,DB!A:I,9,0),"")</f>
        <v/>
      </c>
    </row>
  </sheetData>
  <dataValidations count="2">
    <dataValidation allowBlank="1" showInputMessage="1" showErrorMessage="1" sqref="E1" xr:uid="{920C6338-E771-4DAE-8C89-92A9093EA4DE}"/>
    <dataValidation type="list" allowBlank="1" showInputMessage="1" showErrorMessage="1" sqref="E2:E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0"/>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39212</v>
      </c>
      <c r="B2" s="119" t="str">
        <f>IFERROR(VLOOKUP(D2,DB!A:K,11,0),"")</f>
        <v>R6</v>
      </c>
      <c r="C2" s="120">
        <v>1</v>
      </c>
      <c r="D2" s="119" t="s">
        <v>39067</v>
      </c>
      <c r="E2" s="142" t="s">
        <v>39106</v>
      </c>
      <c r="F2" s="121">
        <v>45994.265324074076</v>
      </c>
      <c r="G2" s="72">
        <f ca="1">IFERROR(NOW()-F2,"-")</f>
        <v>0.10627094907249557</v>
      </c>
      <c r="H2" s="121">
        <v>45994.246701388889</v>
      </c>
      <c r="I2" s="119" t="str">
        <f>IFERROR(VLOOKUP(D2,DB!A:F,6,0),"")</f>
        <v>Generator-SG</v>
      </c>
      <c r="J2" s="119" t="str">
        <f>IFERROR(VLOOKUP(D2,DB!A:G,7,0),"")</f>
        <v>Dead</v>
      </c>
      <c r="K2" s="122" t="s">
        <v>39213</v>
      </c>
      <c r="L2" s="137" t="str">
        <f>IFERROR(VLOOKUP(D2,DB!A:I,9,0),"")</f>
        <v>Latis</v>
      </c>
    </row>
    <row r="3" spans="1:16382" ht="31.5" customHeight="1">
      <c r="A3" s="118" t="s">
        <v>39214</v>
      </c>
      <c r="B3" s="119" t="str">
        <f>IFERROR(VLOOKUP(D3,DB!A:K,11,0),"")</f>
        <v>R6</v>
      </c>
      <c r="C3" s="120">
        <v>9</v>
      </c>
      <c r="D3" s="119" t="s">
        <v>29929</v>
      </c>
      <c r="E3" s="142" t="s">
        <v>39185</v>
      </c>
      <c r="F3" s="121">
        <v>45994.307106481479</v>
      </c>
      <c r="G3" s="72">
        <f ca="1">IFERROR(NOW()-F3,"-")</f>
        <v>6.4488541669561528E-2</v>
      </c>
      <c r="H3" s="121">
        <v>45994.299583333333</v>
      </c>
      <c r="I3" s="119" t="str">
        <f>IFERROR(VLOOKUP(D3,DB!A:F,6,0),"")</f>
        <v>SCECO</v>
      </c>
      <c r="J3" s="119" t="str">
        <f>IFERROR(VLOOKUP(D3,DB!A:G,7,0),"")</f>
        <v>Vandalized</v>
      </c>
      <c r="K3" s="122" t="s">
        <v>39215</v>
      </c>
      <c r="L3" s="137" t="str">
        <f>IFERROR(VLOOKUP(D3,DB!A:I,9,0),"")</f>
        <v>Latis</v>
      </c>
    </row>
    <row r="4" spans="1:16382" ht="31.5" customHeight="1">
      <c r="A4" s="118"/>
      <c r="B4" s="119" t="str">
        <f>IFERROR(VLOOKUP(D4,DB!A:K,11,0),"")</f>
        <v/>
      </c>
      <c r="C4" s="120"/>
      <c r="D4" s="119"/>
      <c r="E4" s="142"/>
      <c r="F4" s="121"/>
      <c r="G4" s="72">
        <f ca="1">IFERROR(NOW()-F4,"-")</f>
        <v>45994.371595023149</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45994.371595023149</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45994.371595023149</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45994.371595023149</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45994.371595023149</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45994.371595023149</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45994.371595023149</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45994.371595023149</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45994.371595023149</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45994.371595023149</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45994.371595023149</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45994.371595023149</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45994.371595023149</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45994.371595023149</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45994.371595023149</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45994.371595023149</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45994.371595023149</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45994.371595023149</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45994.371595023149</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45994.371595023149</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45994.371595023149</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45994.371595023149</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45994.371595023149</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45994.371595023149</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45994.371595023149</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45994.371595023149</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45994.371595023149</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45994.371595023149</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45994.371595023149</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45994.371595023149</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45994.371595023149</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45994.371595023149</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45994.371595023149</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45994.371595023149</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45994.371595023149</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45994.371595023149</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45994.371595023149</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45994.371595023149</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45994.371595023149</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45994.371595023149</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45994.371595023149</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45994.371595023149</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45994.371595023149</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45994.371595023149</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45994.371595023149</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45994.371595023149</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45994.371595023149</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45994.371595023149</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45994.371595023149</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45994.371595023149</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45994.371595023149</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45994.371595023149</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45994.371595023149</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45994.371595023149</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45994.371595023149</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45994.371595023149</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45994.371595023149</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45994.371595023149</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45994.371595023149</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45994.371595023149</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45994.371595023149</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45994.371595023149</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45994.371595023149</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45994.371595023149</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45994.371595023149</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45994.371595023149</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45994.371595023149</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45994.371595023149</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45994.371595023149</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45994.371595023149</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45994.371595023149</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45994.371595023149</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45994.371595023149</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45994.371595023149</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45994.371595023149</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45994.371595023149</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45994.371595023149</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45994.371595023149</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45994.371595023149</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45994.371595023149</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45994.371595023149</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45994.371595023149</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45994.371595023149</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45994.371595023149</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45994.371595023149</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45994.371595023149</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45994.371595023149</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45994.371595023149</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45994.371595023149</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45994.371595023149</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45994.371595023149</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45994.371595023149</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45994.371595023149</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45994.371595023149</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45994.371595023149</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45994.371595023149</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45994.371595023149</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45994.371595023149</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45994.371595023149</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45994.371595023149</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45994.371595023149</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45994.371595023149</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45994.371595023149</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45994.371595023149</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45994.371595023149</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45994.371595023149</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45994.371595023149</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45994.371595023149</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45994.371595023149</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45994.371595023149</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45994.371595023149</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45994.371595023149</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45994.371595023149</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45994.371595023149</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45994.371595023149</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45994.371595023149</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45994.371595023149</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45994.371595023149</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45994.371595023149</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45994.371595023149</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45994.371595023149</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45994.371595023149</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45994.371595023149</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45994.371595023149</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45994.371595023149</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45994.371595023149</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45994.371595023149</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45994.371595023149</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45994.371595023149</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45994.371595023149</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45994.371595023149</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45994.371595023149</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45994.371595023149</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45994.371595023149</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45994.371595023149</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45994.371595023149</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45994.371595023149</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45994.371595023149</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45994.371595023149</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45994.371595023149</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45994.371595023149</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45994.371595023149</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45994.371595023149</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45994.371595023149</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45994.371595023149</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45994.371595023149</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45994.371595023149</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45994.371595023149</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45994.371595023149</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45994.371595023149</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45994.371595023149</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45994.371595023149</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45994.371595023149</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45994.371595023149</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45994.371595023149</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45994.371595023149</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45994.371595023149</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45994.371595023149</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45994.371595023149</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45994.371595023149</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45994.371595023149</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45994.371595023149</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45994.371595023149</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45994.371595023149</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45994.371595023149</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45994.371595023149</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45994.371595023149</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45994.371595023149</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45994.371595023149</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45994.371595023149</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45994.371595023149</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45994.371595023149</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45994.371595023149</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45994.371595023149</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45994.371595023149</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45994.371595023149</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45994.371595023149</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45994.371595023149</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45994.371595023149</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45994.371595023149</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45994.371595023149</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45994.371595023149</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45994.371595023149</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45994.371595023149</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45994.371595023149</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45994.371595023149</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45994.371595023149</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45994.371595023149</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45994.371595023149</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45994.371595023149</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45994.371595023149</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45994.371595023149</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45994.371595023149</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45994.371595023149</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45994.371595023149</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45994.371595023149</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45994.371595023149</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45994.371595023149</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45994.371595023149</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45994.371595023149</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45994.371595023149</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45994.371595023149</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45994.371595023149</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45994.371595023149</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45994.371595023149</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45994.371595023149</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45994.371595023149</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45994.371595023149</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45994.371595023149</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45994.371595023149</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45994.371595023149</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45994.371595023149</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45994.371595023149</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45994.371595023149</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45994.371595023149</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45994.371595023149</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45994.371595023149</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45994.371595023149</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45994.371595023149</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45994.371595023149</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45994.371595023149</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45994.371595023149</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45994.371595023149</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45994.371595023149</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45994.371595023149</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45994.371595023149</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45994.371595023149</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45994.371595023149</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45994.371595023149</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45994.371595023149</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45994.371595023149</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45994.371595023149</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45994.371595023149</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45994.371595023149</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45994.371595023149</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45994.371595023149</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45994.371595023149</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45994.371595023149</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45994.371595023149</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45994.371595023149</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45994.371595023149</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45994.371595023149</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45994.371595023149</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45994.371595023149</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45994.371595023149</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45994.371595023149</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45994.371595023149</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45994.371595023149</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45994.371595023149</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45994.371595023149</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45994.371595023149</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45994.371595023149</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45994.371595023149</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45994.371595023149</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45994.371595023149</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45994.371595023149</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45994.371595023149</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45994.371595023149</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45994.371595023149</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45994.371595023149</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45994.371595023149</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45994.371595023149</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45994.371595023149</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45994.371595023149</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45994.371595023149</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45994.371595023149</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45994.371595023149</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45994.371595023149</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45994.371595023149</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45994.371595023149</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45994.371595023149</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45994.371595023149</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45994.371595023149</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45994.371595023149</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45994.371595023149</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45994.371595023149</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45994.371595023149</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45994.371595023149</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45994.371595023149</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45994.371595023149</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45994.371595023149</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45994.371595023149</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45994.371595023149</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45994.371595023149</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45994.371595023149</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45994.371595023149</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45994.371595023149</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45994.371595023149</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45994.371595023149</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45994.371595023149</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45994.371595023149</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45994.371595023149</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45994.371595023149</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45994.371595023149</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45994.371595023149</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45994.371595023149</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45994.371595023149</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45994.371595023149</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45994.371595023149</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45994.371595023149</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45994.371595023149</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45994.371595023149</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45994.371595023149</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45994.371595023149</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45994.371595023149</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45994.371595023149</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45994.371595023149</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45994.371595023149</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45994.371595023149</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45994.371595023149</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45994.371595023149</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45994.371595023149</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45994.371595023149</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45994.371595023149</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45994.371595023149</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45994.371595023149</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45994.371595023149</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45994.371595023149</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45994.371595023149</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45994.371595023149</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45994.371595023149</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45994.371595023149</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45994.371595023149</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45994.371595023149</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45994.371595023149</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45994.371595023149</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45994.371595023149</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45994.371595023149</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45994.371595023149</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45994.371595023149</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45994.371595023149</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45994.371595023149</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45994.371595023149</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45994.371595023149</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45994.371595023149</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45994.371595023149</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45994.371595023149</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45994.371595023149</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45994.371595023149</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45994.371595023149</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45994.371595023149</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45994.371595023149</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45994.371595023149</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45994.371595023149</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45994.371595023149</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45994.371595023149</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45994.371595023149</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45994.371595023149</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45994.371595023149</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45994.371595023149</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45994.371595023149</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45994.371595023149</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45994.371595023149</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45994.371595023149</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45994.371595023149</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45994.371595023149</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45994.371595023149</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45994.371595023149</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45994.371595023149</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45994.371595023149</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45994.371595023149</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45994.371595023149</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45994.371595023149</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45994.371595023149</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45994.371595023149</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45994.371595023149</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45994.371595023149</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45994.371595023149</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45994.371595023149</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45994.371595023149</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45994.371595023149</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45994.371595023149</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45994.371595023149</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45994.371595023149</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45994.371595023149</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45994.371595023149</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45994.371595023149</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45994.371595023149</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45994.371595023149</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45994.371595023149</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45994.371595023149</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45994.371595023149</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45994.371595023149</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45994.371595023149</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45994.371595023149</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45994.371595023149</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45994.371595023149</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45994.371595023149</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45994.371595023149</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45994.371595023149</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45994.371595023149</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45994.371595023149</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45994.371595023149</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45994.371595023149</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45994.371595023149</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45994.371595023149</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45994.371595023149</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45994.371595023149</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45994.371595023149</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45994.371595023149</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45994.371595023149</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45994.371595023149</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45994.371595023149</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45994.371595023149</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45994.371595023149</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45994.371595023149</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45994.371595023149</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45994.371595023149</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45994.371595023149</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45994.371595023149</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45994.371595023149</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45994.371595023149</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45994.371595023149</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45994.371595023149</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45994.371595023149</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45994.371595023149</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45994.371595023149</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45994.371595023149</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45994.371595023149</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45994.371595023149</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45994.371595023149</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45994.371595023149</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45994.371595023149</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45994.371595023149</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45994.371595023149</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45994.371595023149</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45994.371595023149</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45994.371595023149</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45994.371595023149</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45994.371595023149</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45994.371595023149</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45994.371595023149</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45994.371595023149</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45994.371595023149</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45994.371595023149</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45994.371595023149</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45994.371595023149</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45994.371595023149</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45994.371595023149</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45994.371595023149</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45994.371595023149</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45994.371595023149</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45994.371595023149</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45994.371595023149</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45994.371595023149</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45994.371595023149</v>
      </c>
      <c r="H449" s="121"/>
      <c r="I449" s="119" t="str">
        <f>IFERROR(VLOOKUP(D449,DB!A:F,6,0),"")</f>
        <v/>
      </c>
      <c r="J449" s="119" t="str">
        <f>IFERROR(VLOOKUP(D449,DB!A:G,7,0),"")</f>
        <v/>
      </c>
      <c r="K449" s="122"/>
      <c r="L449" s="137" t="str">
        <f>IFERROR(VLOOKUP(D449,DB!A:I,9,0),"")</f>
        <v/>
      </c>
    </row>
    <row r="450" spans="1:12" ht="31.5" customHeight="1">
      <c r="A450" s="143"/>
      <c r="B450" s="144" t="str">
        <f>IFERROR(VLOOKUP(D450,DB!A:K,11,0),"")</f>
        <v/>
      </c>
      <c r="C450" s="145"/>
      <c r="D450" s="144"/>
      <c r="E450" s="142"/>
      <c r="F450" s="146"/>
      <c r="G450" s="147">
        <f ca="1">IFERROR(NOW()-F450,"-")</f>
        <v>45994.371595023149</v>
      </c>
      <c r="H450" s="146"/>
      <c r="I450" s="144" t="str">
        <f>IFERROR(VLOOKUP(D450,DB!A:F,6,0),"")</f>
        <v/>
      </c>
      <c r="J450" s="144" t="str">
        <f>IFERROR(VLOOKUP(D450,DB!A:G,7,0),"")</f>
        <v/>
      </c>
      <c r="K450" s="148"/>
      <c r="L450" s="149" t="str">
        <f>IFERROR(VLOOKUP(D450,DB!A:I,9,0),"")</f>
        <v/>
      </c>
    </row>
  </sheetData>
  <dataValidations count="2">
    <dataValidation allowBlank="1" showInputMessage="1" showErrorMessage="1" sqref="E1" xr:uid="{9E1BC488-8814-4F8A-8DBE-742B3278AB71}"/>
    <dataValidation type="list" allowBlank="1" showInputMessage="1" showErrorMessage="1" sqref="E2:E45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2025-12-03T05:55:22Z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