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33" documentId="120_S{2AC9BD13-BADA-5192-A53E-5A8FF88502F6}" xr6:coauthVersionLast="47" xr6:coauthVersionMax="47" xr10:uidLastSave="{C40583D7-D05B-4DB4-BED7-DD7967D4E45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<sst xmlns="http://schemas.openxmlformats.org/spreadsheetml/2006/main" count="180281" uniqueCount="39124">
  <si>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</si>
  <si>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</si>
  <si>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</si>
  <si>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</si>
  <si>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</si>
  <si>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</si>
  <si>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</si>
  <si>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</si>
  <si>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</si>
  <si>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</si>
  <si>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</si>
  <si>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</si>
  <si>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</si>
  <si>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</si>
  <si>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</si>
  <si>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</si>
  <si>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</si>
  <si>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</si>
  <si>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</si>
  <si>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</si>
  <si>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</si>
  <si>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</si>
  <si>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</si>
  <si>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</si>
  <si>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</si>
  <si>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</si>
  <si>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</si>
  <si>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</si>
  <si>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</si>
  <si>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</si>
  <si>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</si>
  <si>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</si>
  <si>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</si>
  <si>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</si>
  <si>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</si>
  <si>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</si>
  <si>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</si>
  <si>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</si>
  <si>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</si>
  <si>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</si>
  <si>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</si>
  <si>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</si>
  <si>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</si>
  <si>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</si>
  <si>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</si>
  <si>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</si>
  <si>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</si>
  <si>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</si>
  <si>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</si>
  <si>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</si>
  <si>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</si>
  <si>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</si>
  <si>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</si>
  <si>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</si>
  <si>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</si>
  <si>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</si>
  <si>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</si>
  <si>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</si>
  <si>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</si>
  <si>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</si>
  <si>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</si>
  <si>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</si>
  <si>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</si>
  <si>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</si>
  <si>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</si>
  <si>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</si>
  <si>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</si>
  <si>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</si>
  <si>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</si>
  <si>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</si>
  <si>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</si>
  <si>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</si>
  <si>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</si>
  <si>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</si>
  <si>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</si>
  <si>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</si>
  <si>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</si>
  <si>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</si>
  <si>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</si>
  <si>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</si>
  <si>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</si>
  <si>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</si>
  <si>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</si>
  <si>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</si>
  <si>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</si>
  <si>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</si>
  <si>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</si>
  <si>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</si>
  <si>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</si>
  <si>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</si>
  <si>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</si>
  <si>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</si>
  <si>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</si>
  <si>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</si>
  <si>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</si>
  <si>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</si>
  <si>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</si>
  <si>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</si>
  <si>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</si>
  <si>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</si>
  <si>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</si>
  <si>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</si>
  <si>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</si>
  <si>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</si>
  <si>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</si>
  <si>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</si>
  <si>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</si>
  <si>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</si>
  <si>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</si>
  <si>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</si>
  <si>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</si>
  <si>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</si>
  <si>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</si>
  <si>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</si>
  <si>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</si>
  <si>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</si>
  <si>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</si>
  <si>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</si>
  <si>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</si>
  <si>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</si>
  <si>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</si>
  <si>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</si>
  <si>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</si>
  <si>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</si>
  <si>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</si>
  <si>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</si>
  <si>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</si>
  <si>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</si>
  <si>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</si>
  <si>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</si>
  <si>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</si>
  <si>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</si>
  <si>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</si>
  <si>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</si>
  <si>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</si>
  <si>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</si>
  <si>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</si>
  <si>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</si>
  <si>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</si>
  <si>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</si>
  <si>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</si>
  <si>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</si>
  <si>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</si>
  <si>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</si>
  <si>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</si>
  <si>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</si>
  <si>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</si>
  <si>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</si>
  <si>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</si>
  <si>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</si>
  <si>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</si>
  <si>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</si>
  <si>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</si>
  <si>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</si>
  <si>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</si>
  <si>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</si>
  <si>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</si>
  <si>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</si>
  <si>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</si>
  <si>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</si>
  <si>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</si>
  <si>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</si>
  <si>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</si>
  <si>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</si>
  <si>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</si>
  <si>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</si>
  <si>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</si>
  <si>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</si>
  <si>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</si>
  <si>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</si>
  <si>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</si>
  <si>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</si>
  <si>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</si>
  <si>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</si>
  <si>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</si>
  <si>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</si>
  <si>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</si>
  <si>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</si>
  <si>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</si>
  <si>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</si>
  <si>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</si>
  <si>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</si>
  <si>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</si>
  <si>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</si>
  <si>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</si>
  <si>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</si>
  <si>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</si>
  <si>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</si>
  <si>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</si>
  <si>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</si>
  <si>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</si>
  <si>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</si>
  <si>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</si>
  <si>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</si>
  <si>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</si>
  <si>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</si>
  <si>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</si>
  <si>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</si>
  <si>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</si>
  <si>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</si>
  <si>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</si>
  <si>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</si>
  <si>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</si>
  <si>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</si>
  <si>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</si>
  <si>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</si>
  <si>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</si>
  <si>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</si>
  <si>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</si>
  <si>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</si>
  <si>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</si>
  <si>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</si>
  <si>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</si>
  <si>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</si>
  <si>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</si>
  <si>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</si>
  <si>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</si>
  <si>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</si>
  <si>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</si>
  <si>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</si>
  <si>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</si>
  <si>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</si>
  <si>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</si>
  <si>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</si>
  <si>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</si>
  <si>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</si>
  <si>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</si>
  <si>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</si>
  <si>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</si>
  <si>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</si>
  <si>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</si>
  <si>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</si>
  <si>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</si>
  <si>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</si>
  <si>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</si>
  <si>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</si>
  <si>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</si>
  <si>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</si>
  <si>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</si>
  <si>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</si>
  <si>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</si>
  <si>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</si>
  <si>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</si>
  <si>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</si>
  <si>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</si>
  <si>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</si>
  <si>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</si>
  <si>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</si>
  <si>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</si>
  <si>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</si>
  <si>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</si>
  <si>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</si>
  <si>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</si>
  <si>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</si>
  <si>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</si>
  <si>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</si>
  <si>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</si>
  <si>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</si>
  <si>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</si>
  <si>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</si>
  <si>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</si>
  <si>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</si>
  <si>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</si>
  <si>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</si>
  <si>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</si>
  <si>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</si>
  <si>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</si>
  <si>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</si>
  <si>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</si>
  <si>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</si>
  <si>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</si>
  <si>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</si>
  <si>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</si>
  <si>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</si>
  <si>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</si>
  <si>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</si>
  <si>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</si>
  <si>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</si>
  <si>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</si>
  <si>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</si>
  <si>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</si>
  <si>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</si>
  <si>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</si>
  <si>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</si>
  <si>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</si>
  <si>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</si>
  <si>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</si>
  <si>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</si>
  <si>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</si>
  <si>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</si>
  <si>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</si>
  <si>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</si>
  <si>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</si>
  <si>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</si>
  <si>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</si>
  <si>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</si>
  <si>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</si>
  <si>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</si>
  <si>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</si>
  <si>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</si>
  <si>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</si>
  <si>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</si>
  <si>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</si>
  <si>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</si>
  <si>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</si>
  <si>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</si>
  <si>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</si>
  <si>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</si>
  <si>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</si>
  <si>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</si>
  <si>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</si>
  <si>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</si>
  <si>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</si>
  <si>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</si>
  <si>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</si>
  <si>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</si>
  <si>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</si>
  <si>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</si>
  <si>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</si>
  <si>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</si>
  <si>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</si>
  <si>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</si>
  <si>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</si>
  <si>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</si>
  <si>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</si>
  <si>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</si>
  <si>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</si>
  <si>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</si>
  <si>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</si>
  <si>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</si>
  <si>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</si>
  <si>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</si>
  <si>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</si>
  <si>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</si>
  <si>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</si>
  <si>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</si>
  <si>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</si>
  <si>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</si>
  <si>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</si>
  <si>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</si>
  <si>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</si>
  <si>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</si>
  <si>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</si>
  <si>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</si>
  <si>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</si>
  <si>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</si>
  <si>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</si>
  <si>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</si>
  <si>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</si>
  <si>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</si>
  <si>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</si>
  <si>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</si>
  <si>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</si>
  <si>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</si>
  <si>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</si>
  <si>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</si>
  <si>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</si>
  <si>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</si>
  <si>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</si>
  <si>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</si>
  <si>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</si>
  <si>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</si>
  <si>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</si>
  <si>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</si>
  <si>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</si>
  <si>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</si>
  <si>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</si>
  <si>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</si>
  <si>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</si>
  <si>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</si>
  <si>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</si>
  <si>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</si>
  <si>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</si>
  <si>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</si>
  <si>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</si>
  <si>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</si>
  <si>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</si>
  <si>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</si>
  <si>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</si>
  <si>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</si>
  <si>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</si>
  <si>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</si>
  <si>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</si>
  <si>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</si>
  <si>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</si>
  <si>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</si>
  <si>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</si>
  <si>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</si>
  <si>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</si>
  <si>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</si>
  <si>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</si>
  <si>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</si>
  <si>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</si>
  <si>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</si>
  <si>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</si>
  <si>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</si>
  <si>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</si>
  <si>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</si>
  <si>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</si>
  <si>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</si>
  <si>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</si>
  <si>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</si>
  <si>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</si>
  <si>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</si>
  <si>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</si>
  <si>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</si>
  <si>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</si>
  <si>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</si>
  <si>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</si>
  <si>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</si>
  <si>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</si>
  <si>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</si>
  <si>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</si>
  <si>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</si>
  <si>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</si>
  <si>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</si>
  <si>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</si>
  <si>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</si>
  <si>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</si>
  <si>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</si>
  <si>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</si>
  <si>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</si>
  <si>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</si>
  <si>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</si>
  <si>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</si>
  <si>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</si>
  <si>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</si>
  <si>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</si>
  <si>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</si>
  <si>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</si>
  <si>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</si>
  <si>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</si>
  <si>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</si>
  <si>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</si>
  <si>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</si>
  <si>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</si>
  <si>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</si>
  <si>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</si>
  <si>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</si>
  <si>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</si>
  <si>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</si>
  <si>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</si>
  <si>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</si>
  <si>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</si>
  <si>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</si>
  <si>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</si>
  <si>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</si>
  <si>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</si>
  <si>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</si>
  <si>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</si>
  <si>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</si>
  <si>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</si>
  <si>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</si>
  <si>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</si>
  <si>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</si>
  <si>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</si>
  <si>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</si>
  <si>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</si>
  <si>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</si>
  <si>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</si>
  <si>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</si>
  <si>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</si>
  <si>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</si>
  <si>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</si>
  <si>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</si>
  <si>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</si>
  <si>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</si>
  <si>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</si>
  <si>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</si>
  <si>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</si>
  <si>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</si>
  <si>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</si>
  <si>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</si>
  <si>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</si>
  <si>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</si>
  <si>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</si>
  <si>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</si>
  <si>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</si>
  <si>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</si>
  <si>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</si>
  <si>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</si>
  <si>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</si>
  <si>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</si>
  <si>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</si>
  <si>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</si>
  <si>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</si>
  <si>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</si>
  <si>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</si>
  <si>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</si>
  <si>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</si>
  <si>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</si>
  <si>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</si>
  <si>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</si>
  <si>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</si>
  <si>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</si>
  <si>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</si>
  <si>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</si>
  <si>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</si>
  <si>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</si>
  <si>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</si>
  <si>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</si>
  <si>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</si>
  <si>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</si>
  <si>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</si>
  <si>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</si>
  <si>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</si>
  <si>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</si>
  <si>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</si>
  <si>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</si>
  <si>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</si>
  <si>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</si>
  <si>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</si>
  <si>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</si>
  <si>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</si>
  <si>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</si>
  <si>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</si>
  <si>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</si>
  <si>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</si>
  <si>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</si>
  <si>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</si>
  <si>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</si>
  <si>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</si>
  <si>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</si>
  <si>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</si>
  <si>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</si>
  <si>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</si>
  <si>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</si>
  <si>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</si>
  <si>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</si>
  <si>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</si>
  <si>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</si>
  <si>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</si>
  <si>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</si>
  <si>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</si>
  <si>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</si>
  <si>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</si>
  <si>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</si>
  <si>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</si>
  <si>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</si>
  <si>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</si>
  <si>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</si>
  <si>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</si>
  <si>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</si>
  <si>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</si>
  <si>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</si>
  <si>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</si>
  <si>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</si>
  <si>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</si>
  <si>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</si>
  <si>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</si>
  <si>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</si>
  <si>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</si>
  <si>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</si>
  <si>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</si>
  <si>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</si>
  <si>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</si>
  <si>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</si>
  <si>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</si>
  <si>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</si>
  <si>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</si>
  <si>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</si>
  <si>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</si>
  <si>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</si>
  <si>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</si>
  <si>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</si>
  <si>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</si>
  <si>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</si>
  <si>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</si>
  <si>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</si>
  <si>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</si>
  <si>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</si>
  <si>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</si>
  <si>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</si>
  <si>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</si>
  <si>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</si>
  <si>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</si>
  <si>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</si>
  <si>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</si>
  <si>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</si>
  <si>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</si>
  <si>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</si>
  <si>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</si>
  <si>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</si>
  <si>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</si>
  <si>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</si>
  <si>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</si>
  <si>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</si>
  <si>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</si>
  <si>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</si>
  <si>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</si>
  <si>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</si>
  <si>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</si>
  <si>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</si>
  <si>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</si>
  <si>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</si>
  <si>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</si>
  <si>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</si>
  <si>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</si>
  <si>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</si>
  <si>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</si>
  <si>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</si>
  <si>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</si>
  <si>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</si>
  <si>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</si>
  <si>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</si>
  <si>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</si>
  <si>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</si>
  <si>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</si>
  <si>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</si>
  <si>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</si>
  <si>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</si>
  <si>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</si>
  <si>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</si>
  <si>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</si>
  <si>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</si>
  <si>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</si>
  <si>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</si>
  <si>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</si>
  <si>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</si>
  <si>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</si>
  <si>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</si>
  <si>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</si>
  <si>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</si>
  <si>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</si>
  <si>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</si>
  <si>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</si>
  <si>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</si>
  <si>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</si>
  <si>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</si>
  <si>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</si>
  <si>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</si>
  <si>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</si>
  <si>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</si>
  <si>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</si>
  <si>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</si>
  <si>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</si>
  <si>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</si>
  <si>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</si>
  <si>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</si>
  <si>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</si>
  <si>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</si>
  <si>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</si>
  <si>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</si>
  <si>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</si>
  <si>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</si>
  <si>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</si>
  <si>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</si>
  <si>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</si>
  <si>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</si>
  <si>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</si>
  <si>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</si>
  <si>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</si>
  <si>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</si>
  <si>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</si>
  <si>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</si>
  <si>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</si>
  <si>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</si>
  <si>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</si>
  <si>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</si>
  <si>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</si>
  <si>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</si>
  <si>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</si>
  <si>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</si>
  <si>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</si>
  <si>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</si>
  <si>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</si>
  <si>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</si>
  <si>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</si>
  <si>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</si>
  <si>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</si>
  <si>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</si>
  <si>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</si>
  <si>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</si>
  <si>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</si>
  <si>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</si>
  <si>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</si>
  <si>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</si>
  <si>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</si>
  <si>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</si>
  <si>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</si>
  <si>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</si>
  <si>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</si>
  <si>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</si>
  <si>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</si>
  <si>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</si>
  <si>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</si>
  <si>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</si>
  <si>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</si>
  <si>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</si>
  <si>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</si>
  <si>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</si>
  <si>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</si>
  <si>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</si>
  <si>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</si>
  <si>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</si>
  <si>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</si>
  <si>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</si>
  <si>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</si>
  <si>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</si>
  <si>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</si>
  <si>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</si>
  <si>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</si>
  <si>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</si>
  <si>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</si>
  <si>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</si>
  <si>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</si>
  <si>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</si>
  <si>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</si>
  <si>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</si>
  <si>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</si>
  <si>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</si>
  <si>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</si>
  <si>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</si>
  <si>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</si>
  <si>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</si>
  <si>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</si>
  <si>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</si>
  <si>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</si>
  <si>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</si>
  <si>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</si>
  <si>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</si>
  <si>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</si>
  <si>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</si>
  <si>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</si>
  <si>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</si>
  <si>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</si>
  <si>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</si>
  <si>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</si>
  <si>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</si>
  <si>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</si>
  <si>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</si>
  <si>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</si>
  <si>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</si>
  <si>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</si>
  <si>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</si>
  <si>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</si>
  <si>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</si>
  <si>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</si>
  <si>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</si>
  <si>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</si>
  <si>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</si>
  <si>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</si>
  <si>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</si>
  <si>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</si>
  <si>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</si>
  <si>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</si>
  <si>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</si>
  <si>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</si>
  <si>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</si>
  <si>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</si>
  <si>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</si>
  <si>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</si>
  <si>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</si>
  <si>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</si>
  <si>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</si>
  <si>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</si>
  <si>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</si>
  <si>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</si>
  <si>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</si>
  <si>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</si>
  <si>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</si>
  <si>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</si>
  <si>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</si>
  <si>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</si>
  <si>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</si>
  <si>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</si>
  <si>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</si>
  <si>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</si>
  <si>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</si>
  <si>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</si>
  <si>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</si>
  <si>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</si>
  <si>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</si>
  <si>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</si>
  <si>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</si>
  <si>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</si>
  <si>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</si>
  <si>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</si>
  <si>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</si>
  <si>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</si>
  <si>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</si>
  <si>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</si>
  <si>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</si>
  <si>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</si>
  <si>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</si>
  <si>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</si>
  <si>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</si>
  <si>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</si>
  <si>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</si>
  <si>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</si>
  <si>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</si>
  <si>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</si>
  <si>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</si>
  <si>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</si>
  <si>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</si>
  <si>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</si>
  <si>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</si>
  <si>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</si>
  <si>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</si>
  <si>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</si>
  <si>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</si>
  <si>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</si>
  <si>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</si>
  <si>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</si>
  <si>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</si>
  <si>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</si>
  <si>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</si>
  <si>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</si>
  <si>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</si>
  <si>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</si>
  <si>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</si>
  <si>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</si>
  <si>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</si>
  <si>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</si>
  <si>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</si>
  <si>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</si>
  <si>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</si>
  <si>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</si>
  <si>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</si>
  <si>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</si>
  <si>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</si>
  <si>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</si>
  <si>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</si>
  <si>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</si>
  <si>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</si>
  <si>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</si>
  <si>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</si>
  <si>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</si>
  <si>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</si>
  <si>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</si>
  <si>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</si>
  <si>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</si>
  <si>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</si>
  <si>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</si>
  <si>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</si>
  <si>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</si>
  <si>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</si>
  <si>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</si>
  <si>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</si>
  <si>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</si>
  <si>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</si>
  <si>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</si>
  <si>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</si>
  <si>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</si>
  <si>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</si>
  <si>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</si>
  <si>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</si>
  <si>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</si>
  <si>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</si>
  <si>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</si>
  <si>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</si>
  <si>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</si>
  <si>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</si>
  <si>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</si>
  <si>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</si>
  <si>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</si>
  <si>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</si>
  <si>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</si>
  <si>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</si>
  <si>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</si>
  <si>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</si>
  <si>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</si>
  <si>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</si>
  <si>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</si>
  <si>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</si>
  <si>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</si>
  <si>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</si>
  <si>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</si>
  <si>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</si>
  <si>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</si>
  <si>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</si>
  <si>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</si>
  <si>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</si>
  <si>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</si>
  <si>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</si>
  <si>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</si>
  <si>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</si>
  <si>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</si>
  <si>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</si>
  <si>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</si>
  <si>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</si>
  <si>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</si>
  <si>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</si>
  <si>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</si>
  <si>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</si>
  <si>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</si>
  <si>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</si>
  <si>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</si>
  <si>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</si>
  <si>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</si>
  <si>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</si>
  <si>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</si>
  <si>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</si>
  <si>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</si>
  <si>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</si>
  <si>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</si>
  <si>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</si>
  <si>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</si>
  <si>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</si>
  <si>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</si>
  <si>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</si>
  <si>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</si>
  <si>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</si>
  <si>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</si>
  <si>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</si>
  <si>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</si>
  <si>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</si>
  <si>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</si>
  <si>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</si>
  <si>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</si>
  <si>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</si>
  <si>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</si>
  <si>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</si>
  <si>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</si>
  <si>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</si>
  <si>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</si>
  <si>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</si>
  <si>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</si>
  <si>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</si>
  <si>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</si>
  <si>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</si>
  <si>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</si>
  <si>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</si>
  <si>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</si>
  <si>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</si>
  <si>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</si>
  <si>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</si>
  <si>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</si>
  <si>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</si>
  <si>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</si>
  <si>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</si>
  <si>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</si>
  <si>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</si>
  <si>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</si>
  <si>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</si>
  <si>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</si>
  <si>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</si>
  <si>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</si>
  <si>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</si>
  <si>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</si>
  <si>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</si>
  <si>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</si>
  <si>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</si>
  <si>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</si>
  <si>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</si>
  <si>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</si>
  <si>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</si>
  <si>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</si>
  <si>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</si>
  <si>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</si>
  <si>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</si>
  <si>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</si>
  <si>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</si>
  <si>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</si>
  <si>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</si>
  <si>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</si>
  <si>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</si>
  <si>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</si>
  <si>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</si>
  <si>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</si>
  <si>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</si>
  <si>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</si>
  <si>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</si>
  <si>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</si>
  <si>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</si>
  <si>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</si>
  <si>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</si>
  <si>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</si>
  <si>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</si>
  <si>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</si>
  <si>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</si>
  <si>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</si>
  <si>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</si>
  <si>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</si>
  <si>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</si>
  <si>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</si>
  <si>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</si>
  <si>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</si>
  <si>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</si>
  <si>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</si>
  <si>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</si>
  <si>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</si>
  <si>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</si>
  <si>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</si>
  <si>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</si>
  <si>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</si>
  <si>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</si>
  <si>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</si>
  <si>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</si>
  <si>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</si>
  <si>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</si>
  <si>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</si>
  <si>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</si>
  <si>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</si>
  <si>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</si>
  <si>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</si>
  <si>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</si>
  <si>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</si>
  <si>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</si>
  <si>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</si>
  <si>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</si>
  <si>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</si>
  <si>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</si>
  <si>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</si>
  <si>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</si>
  <si>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</si>
  <si>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</si>
  <si>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</si>
  <si>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</si>
  <si>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</si>
  <si>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</si>
  <si>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</si>
  <si>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</si>
  <si>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</si>
  <si>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</si>
  <si>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</si>
  <si>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</si>
  <si>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</si>
  <si>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</si>
  <si>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</si>
  <si>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</si>
  <si>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</si>
  <si>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</si>
  <si>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</si>
  <si>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</si>
  <si>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</si>
  <si>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</si>
  <si>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</si>
  <si>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</si>
  <si>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</si>
  <si>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</si>
  <si>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</si>
  <si>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</si>
  <si>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</si>
  <si>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</si>
  <si>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</si>
  <si>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</si>
  <si>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</si>
  <si>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</si>
  <si>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</si>
  <si>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</si>
  <si>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</si>
  <si>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</si>
  <si>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</si>
  <si>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</si>
  <si>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</si>
  <si>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</si>
  <si>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</si>
  <si>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</si>
  <si>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</si>
  <si>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</si>
  <si>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</si>
  <si>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</si>
  <si>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</si>
  <si>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</si>
  <si>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</si>
  <si>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</si>
  <si>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</si>
  <si>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</si>
  <si>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</si>
  <si>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</si>
  <si>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</si>
  <si>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</si>
  <si>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</si>
  <si>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</si>
  <si>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</si>
  <si>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</si>
  <si>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</si>
  <si>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</si>
  <si>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</si>
  <si>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</si>
  <si>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</si>
  <si>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</si>
  <si>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</si>
  <si>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</si>
  <si>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</si>
  <si>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</si>
  <si>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</si>
  <si>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</si>
  <si>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</si>
  <si>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</si>
  <si>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</si>
  <si>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</si>
  <si>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</si>
  <si>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</si>
  <si>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</si>
  <si>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</si>
  <si>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</si>
  <si>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</si>
  <si>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</si>
  <si>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</si>
  <si>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</si>
  <si>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</si>
  <si>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</si>
  <si>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</si>
  <si>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</si>
  <si>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</si>
  <si>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</si>
  <si>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</si>
  <si>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</si>
  <si>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</si>
  <si>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</si>
  <si>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</si>
  <si>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</si>
  <si>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</si>
  <si>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</si>
  <si>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</si>
  <si>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</si>
  <si>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</si>
  <si>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</si>
  <si>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</si>
  <si>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</si>
  <si>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</si>
  <si>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</si>
  <si>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</si>
  <si>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</si>
  <si>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</si>
  <si>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</si>
  <si>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</si>
  <si>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</si>
  <si>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</si>
  <si>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</si>
  <si>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</si>
  <si>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</si>
  <si>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</si>
  <si>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</si>
  <si>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</si>
  <si>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</si>
  <si>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</si>
  <si>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</si>
  <si>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</si>
  <si>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</si>
  <si>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</si>
  <si>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</si>
  <si>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</si>
  <si>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</si>
  <si>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</si>
  <si>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</si>
  <si>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</si>
  <si>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</si>
  <si>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</si>
  <si>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</si>
  <si>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</si>
  <si>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</si>
  <si>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</si>
  <si>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</si>
  <si>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</si>
  <si>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</si>
  <si>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</si>
  <si>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</si>
  <si>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</si>
  <si>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</si>
  <si>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</si>
  <si>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</si>
  <si>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</si>
  <si>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</si>
  <si>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</si>
  <si>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</si>
  <si>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</si>
  <si>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</si>
  <si>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</si>
  <si>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</si>
  <si>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</si>
  <si>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</si>
  <si>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</si>
  <si>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</si>
  <si>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</si>
  <si>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</si>
  <si>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</si>
  <si>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</si>
  <si>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</si>
  <si>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</si>
  <si>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</si>
  <si>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</si>
  <si>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</si>
  <si>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</si>
  <si>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</si>
  <si>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</si>
  <si>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</si>
  <si>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</si>
  <si>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</si>
  <si>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</si>
  <si>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</si>
  <si>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</si>
  <si>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</si>
  <si>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</si>
  <si>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</si>
  <si>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</si>
  <si>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</si>
  <si>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</si>
  <si>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</si>
  <si>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</si>
  <si>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</si>
  <si>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</si>
  <si>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</si>
  <si>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</si>
  <si>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</si>
  <si>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</si>
  <si>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</si>
  <si>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</si>
  <si>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</si>
  <si>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</si>
  <si>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</si>
  <si>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</si>
  <si>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</si>
  <si>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</si>
  <si>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</si>
  <si>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</si>
  <si>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</si>
  <si>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</si>
  <si>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</si>
  <si>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</si>
  <si>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</si>
  <si>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</si>
  <si>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</si>
  <si>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</si>
  <si>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</si>
  <si>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</si>
  <si>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</si>
  <si>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</si>
  <si>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</si>
  <si>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</si>
  <si>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</si>
  <si>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</si>
  <si>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</si>
  <si>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</si>
  <si>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</si>
  <si>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</si>
  <si>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</si>
  <si>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</si>
  <si>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</si>
  <si>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</si>
  <si>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</si>
  <si>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</si>
  <si>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</si>
  <si>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</si>
  <si>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</si>
  <si>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</si>
  <si>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</si>
  <si>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</si>
  <si>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</si>
  <si>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</si>
  <si>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</si>
  <si>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</si>
  <si>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</si>
  <si>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</si>
  <si>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</si>
  <si>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</si>
  <si>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</si>
  <si>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</si>
  <si>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</si>
  <si>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</si>
  <si>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</si>
  <si>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</si>
  <si>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</si>
  <si>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</si>
  <si>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</si>
  <si>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</si>
  <si>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</si>
  <si>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</si>
  <si>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</si>
  <si>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</si>
  <si>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</si>
  <si>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</si>
  <si>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</si>
  <si>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</si>
  <si>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</si>
  <si>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</si>
  <si>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</si>
  <si>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</si>
  <si>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</si>
  <si>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</si>
  <si>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</si>
  <si>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</si>
  <si>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</si>
  <si>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</si>
  <si>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</si>
  <si>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</si>
  <si>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</si>
  <si>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</si>
  <si>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</si>
  <si>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</si>
  <si>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</si>
  <si>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</si>
  <si>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</si>
  <si>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</si>
  <si>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</si>
  <si>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</si>
  <si>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</si>
  <si>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</si>
  <si>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</si>
  <si>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</si>
  <si>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</si>
  <si>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</si>
  <si>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</si>
  <si>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</si>
  <si>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</si>
  <si>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</si>
  <si>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</si>
  <si>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</si>
  <si>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</si>
  <si>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</si>
  <si>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</si>
  <si>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</si>
  <si>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</si>
  <si>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</si>
  <si>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</si>
  <si>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</si>
  <si>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</si>
  <si>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</si>
  <si>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</si>
  <si>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</si>
  <si>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</si>
  <si>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</si>
  <si>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</si>
  <si>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</si>
  <si>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</si>
  <si>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</si>
  <si>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</si>
  <si>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</si>
  <si>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</si>
  <si>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</si>
  <si>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</si>
  <si>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</si>
  <si>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</si>
  <si>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</si>
  <si>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</si>
  <si>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</si>
  <si>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</si>
  <si>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</si>
  <si>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</si>
  <si>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</si>
  <si>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</si>
  <si>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</si>
  <si>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</si>
  <si>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</si>
  <si>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</si>
  <si>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</si>
  <si>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</si>
  <si>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</si>
  <si>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</si>
  <si>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</si>
  <si>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</si>
  <si>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</si>
  <si>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</si>
  <si>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</si>
  <si>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</si>
  <si>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</si>
  <si>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</si>
  <si>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</si>
  <si>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</si>
  <si>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</si>
  <si>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</si>
  <si>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</si>
  <si>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</si>
  <si>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</si>
  <si>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</si>
  <si>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</si>
  <si>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</si>
  <si>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</si>
  <si>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</si>
  <si>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</si>
  <si>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</si>
  <si>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</si>
  <si>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</si>
  <si>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</si>
  <si>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</si>
  <si>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</si>
  <si>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</si>
  <si>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</si>
  <si>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</si>
  <si>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</si>
  <si>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</si>
  <si>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</si>
  <si>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</si>
  <si>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</si>
  <si>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</si>
  <si>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</si>
  <si>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</si>
  <si>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</si>
  <si>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</si>
  <si>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</si>
  <si>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</si>
  <si>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</si>
  <si>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</si>
  <si>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</si>
  <si>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</si>
  <si>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</si>
  <si>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</si>
  <si>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</si>
  <si>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</si>
  <si>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</si>
  <si>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</si>
  <si>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</si>
  <si>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</si>
  <si>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</si>
  <si>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</si>
  <si>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</si>
  <si>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</si>
  <si>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</si>
  <si>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</si>
  <si>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</si>
  <si>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</si>
  <si>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</si>
  <si>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</si>
  <si>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</si>
  <si>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</si>
  <si>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</si>
  <si>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</si>
  <si>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</si>
  <si>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</si>
  <si>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</si>
  <si>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</si>
  <si>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</si>
  <si>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</si>
  <si>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</si>
  <si>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</si>
  <si>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</si>
  <si>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</si>
  <si>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</si>
  <si>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</si>
  <si>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</si>
  <si>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</si>
  <si>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</si>
  <si>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</si>
  <si>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</si>
  <si>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</si>
  <si>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</si>
  <si>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</si>
  <si>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</si>
  <si>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</si>
  <si>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</si>
  <si>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</si>
  <si>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</si>
  <si>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</si>
  <si>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</si>
  <si>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</si>
  <si>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</si>
  <si>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</si>
  <si>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</si>
  <si>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</si>
  <si>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</si>
  <si>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</si>
  <si>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</si>
  <si>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</si>
  <si>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</si>
  <si>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</si>
  <si>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</si>
  <si>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</si>
  <si>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</si>
  <si>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</si>
  <si>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</si>
  <si>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</si>
  <si>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</si>
  <si>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</si>
  <si>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</si>
  <si>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</si>
  <si>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</si>
  <si>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</si>
  <si>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</si>
  <si>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</si>
  <si>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</si>
  <si>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</si>
  <si>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</si>
  <si>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</si>
  <si>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</si>
  <si>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</si>
  <si>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</si>
  <si>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</si>
  <si>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</si>
  <si>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</si>
  <si>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</si>
  <si>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</si>
  <si>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</si>
  <si>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</si>
  <si>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</si>
  <si>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</si>
  <si>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</si>
  <si>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</si>
  <si>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</si>
  <si>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</si>
  <si>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</si>
  <si>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</si>
  <si>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</si>
  <si>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</si>
  <si>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</si>
  <si>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</si>
  <si>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</si>
  <si>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</si>
  <si>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</si>
  <si>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</si>
  <si>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</si>
  <si>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</si>
  <si>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</si>
  <si>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</si>
  <si>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</si>
  <si>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</si>
  <si>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</si>
  <si>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</si>
  <si>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</si>
  <si>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</si>
  <si>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</si>
  <si>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</si>
  <si>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</si>
  <si>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</si>
  <si>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</si>
  <si>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</si>
  <si>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</si>
  <si>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</si>
  <si>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</si>
  <si>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</si>
  <si>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</si>
  <si>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</si>
  <si>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</si>
  <si>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</si>
  <si>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</si>
  <si>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</si>
  <si>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</si>
  <si>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</si>
  <si>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</si>
  <si>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</si>
  <si>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</si>
  <si>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</si>
  <si>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</si>
  <si>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</si>
  <si>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</si>
  <si>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</si>
  <si>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</si>
  <si>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</si>
  <si>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</si>
  <si>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</si>
  <si>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</si>
  <si>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</si>
  <si>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</si>
  <si>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</si>
  <si>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</si>
  <si>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</si>
  <si>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</si>
  <si>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</si>
  <si>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</si>
  <si>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</si>
  <si>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</si>
  <si>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</si>
  <si>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</si>
  <si>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</si>
  <si>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</si>
  <si>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</si>
  <si>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</si>
  <si>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</si>
  <si>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</si>
  <si>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</si>
  <si>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</si>
  <si>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</si>
  <si>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</si>
  <si>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</si>
  <si>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</si>
  <si>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</si>
  <si>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</si>
  <si>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</si>
  <si>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</si>
  <si>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</si>
  <si>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</si>
  <si>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</si>
  <si>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</si>
  <si>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</si>
  <si>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</si>
  <si>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</si>
  <si>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</si>
  <si>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</si>
  <si>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</si>
  <si>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</si>
  <si>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</si>
  <si>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</si>
  <si>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</si>
  <si>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</si>
  <si>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</si>
  <si>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</si>
  <si>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</si>
  <si>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</si>
  <si>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</si>
  <si>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</si>
  <si>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</si>
  <si>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</si>
  <si>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</si>
  <si>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</si>
  <si>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</si>
  <si>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</si>
  <si>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</si>
  <si>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</si>
  <si>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</si>
  <si>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</si>
  <si>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</si>
  <si>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</si>
  <si>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</si>
  <si>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</si>
  <si>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</si>
  <si>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</si>
  <si>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</si>
  <si>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</si>
  <si>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</si>
  <si>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</si>
  <si>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</si>
  <si>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</si>
  <si>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</si>
  <si>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</si>
  <si>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</si>
  <si>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</si>
  <si>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</si>
  <si>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</si>
  <si>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</si>
  <si>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</si>
  <si>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</si>
  <si>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</si>
  <si>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</si>
  <si>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</si>
  <si>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</si>
  <si>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</si>
  <si>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</si>
  <si>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</si>
  <si>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</si>
  <si>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</si>
  <si>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</si>
  <si>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</si>
  <si>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</si>
  <si>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</si>
  <si>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</si>
  <si>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</si>
  <si>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</si>
  <si>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</si>
  <si>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</si>
  <si>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</si>
  <si>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</si>
  <si>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</si>
  <si>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</si>
  <si>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</si>
  <si>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</si>
  <si>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</si>
  <si>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</si>
  <si>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</si>
  <si>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</si>
  <si>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</si>
  <si>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</si>
  <si>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</si>
  <si>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</si>
  <si>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</si>
  <si>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</si>
  <si>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</si>
  <si>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</si>
  <si>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</si>
  <si>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</si>
  <si>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</si>
  <si>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</si>
  <si>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</si>
  <si>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</si>
  <si>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</si>
  <si>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</si>
  <si>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</si>
  <si>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</si>
  <si>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</si>
  <si>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</si>
  <si>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</si>
  <si>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</si>
  <si>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</si>
  <si>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</si>
  <si>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</si>
  <si>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</si>
  <si>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</si>
  <si>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</si>
  <si>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</si>
  <si>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</si>
  <si>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</si>
  <si>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</si>
  <si>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</si>
  <si>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</si>
  <si>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</si>
  <si>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</si>
  <si>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</si>
  <si>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</si>
  <si>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</si>
  <si>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</si>
  <si>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</si>
  <si>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</si>
  <si>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</si>
  <si>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</si>
  <si>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</si>
  <si>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</si>
  <si>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</si>
  <si>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</si>
  <si>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</si>
  <si>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</si>
  <si>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</si>
  <si>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</si>
  <si>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</si>
  <si>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</si>
  <si>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</si>
  <si>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</si>
  <si>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</si>
  <si>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</si>
  <si>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</si>
  <si>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</si>
  <si>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</si>
  <si>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</si>
  <si>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</si>
  <si>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</si>
  <si>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</si>
  <si>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</si>
  <si>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</si>
  <si>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</si>
  <si>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</si>
  <si>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</si>
  <si>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</si>
  <si>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</si>
  <si>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</si>
  <si>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</si>
  <si>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</si>
  <si>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</si>
  <si>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</si>
  <si>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</si>
  <si>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</si>
  <si>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</si>
  <si>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</si>
  <si>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</si>
  <si>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</si>
  <si>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</si>
  <si>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</si>
  <si>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</si>
  <si>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</si>
  <si>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</si>
  <si>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</si>
  <si>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</si>
  <si>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</si>
  <si>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</si>
  <si>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</si>
  <si>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</si>
  <si>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</si>
  <si>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</si>
  <si>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</si>
  <si>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</si>
  <si>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</si>
  <si>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</si>
  <si>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</si>
  <si>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</si>
  <si>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</si>
  <si>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</si>
  <si>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</si>
  <si>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</si>
  <si>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</si>
  <si>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</si>
  <si>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</si>
  <si>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</si>
  <si>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</si>
  <si>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</si>
  <si>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</si>
  <si>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</si>
  <si>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</si>
  <si>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</si>
  <si>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</si>
  <si>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</si>
  <si>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</si>
  <si>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</si>
  <si>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</si>
  <si>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</si>
  <si>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</si>
  <si>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</si>
  <si>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</si>
  <si>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</si>
  <si>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</si>
  <si>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</si>
  <si>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</si>
  <si>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</si>
  <si>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</si>
  <si>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</si>
  <si>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</si>
  <si>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</si>
  <si>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</si>
  <si>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</si>
  <si>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</si>
  <si>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</si>
  <si>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</si>
  <si>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</si>
  <si>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</si>
  <si>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</si>
  <si>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</si>
  <si>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</si>
  <si>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</si>
  <si>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</si>
  <si>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</si>
  <si>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</si>
  <si>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</si>
  <si>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</si>
  <si>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</si>
  <si>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</si>
  <si>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</si>
  <si>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</si>
  <si>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</si>
  <si>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</si>
  <si>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</si>
  <si>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</si>
  <si>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</si>
  <si>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</si>
  <si>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</si>
  <si>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</si>
  <si>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</si>
  <si>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</si>
  <si>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</si>
  <si>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</si>
  <si>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</si>
  <si>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</si>
  <si>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</si>
  <si>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</si>
  <si>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</si>
  <si>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</si>
  <si>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</si>
  <si>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</si>
  <si>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</si>
  <si>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</si>
  <si>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</si>
  <si>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</si>
  <si>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</si>
  <si>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</si>
  <si>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</si>
  <si>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</si>
  <si>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</si>
  <si>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</si>
  <si>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</si>
  <si>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</si>
  <si>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</si>
  <si>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</si>
  <si>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</si>
  <si>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</si>
  <si>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</si>
  <si>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</si>
  <si>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</si>
  <si>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</si>
  <si>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</si>
  <si>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</si>
  <si>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</si>
  <si>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</si>
  <si>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</si>
  <si>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</si>
  <si>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</si>
  <si>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</si>
  <si>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</si>
  <si>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</si>
  <si>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</si>
  <si>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</si>
  <si>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</si>
  <si>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</si>
  <si>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</si>
  <si>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</si>
  <si>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</si>
  <si>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</si>
  <si>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</si>
  <si>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</si>
  <si>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</si>
  <si>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</si>
  <si>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</si>
  <si>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</si>
  <si>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</si>
  <si>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</si>
  <si>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</si>
  <si>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</si>
  <si>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</si>
  <si>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</si>
  <si>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</si>
  <si>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</si>
  <si>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</si>
  <si>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</si>
  <si>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</si>
  <si>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</si>
  <si>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</si>
  <si>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</si>
  <si>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</si>
  <si>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</si>
  <si>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</si>
  <si>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</si>
  <si>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</si>
  <si>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</si>
  <si>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</si>
  <si>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</si>
  <si>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</si>
  <si>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</si>
  <si>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</si>
  <si>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</si>
  <si>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</si>
  <si>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</si>
  <si>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</si>
  <si>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</si>
  <si>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</si>
  <si>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</si>
  <si>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</si>
  <si>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</si>
  <si>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</si>
  <si>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</si>
  <si>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</si>
  <si>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</si>
  <si>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</si>
  <si>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</si>
  <si>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</si>
  <si>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</si>
  <si>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</si>
  <si>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</si>
  <si>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</si>
  <si>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</si>
  <si>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</si>
  <si>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</si>
  <si>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</si>
  <si>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</si>
  <si>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</si>
  <si>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</si>
  <si>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</si>
  <si>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</si>
  <si>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</si>
  <si>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</si>
  <si>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</si>
  <si>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</si>
  <si>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</si>
  <si>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</si>
  <si>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</si>
  <si>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</si>
  <si>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</si>
  <si>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</si>
  <si>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</si>
  <si>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</si>
  <si>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</si>
  <si>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</si>
  <si>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</si>
  <si>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</si>
  <si>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</si>
  <si>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</si>
  <si>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</si>
  <si>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</si>
  <si>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</si>
  <si>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</si>
  <si>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</si>
  <si>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</si>
  <si>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</si>
  <si>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</si>
  <si>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</si>
  <si>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</si>
  <si>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</si>
  <si>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</si>
  <si>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</si>
  <si>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</si>
  <si>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</si>
  <si>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</si>
  <si>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</si>
  <si>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</si>
  <si>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</si>
  <si>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</si>
  <si>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</si>
  <si>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</si>
  <si>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</si>
  <si>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</si>
  <si>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</si>
  <si>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</si>
  <si>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</si>
  <si>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</si>
  <si>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</si>
  <si>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</si>
  <si>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</si>
  <si>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</si>
  <si>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</si>
  <si>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</si>
  <si>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</si>
  <si>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</si>
  <si>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</si>
  <si>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</si>
  <si>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</si>
  <si>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</si>
  <si>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</si>
  <si>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</si>
  <si>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</si>
  <si>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</si>
  <si>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</si>
  <si>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</si>
  <si>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</si>
  <si>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</si>
  <si>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</si>
  <si>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</si>
  <si>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</si>
  <si>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</si>
  <si>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</si>
  <si>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</si>
  <si>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</si>
  <si>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</si>
  <si>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</si>
  <si>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</si>
  <si>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</si>
  <si>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</si>
  <si>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</si>
  <si>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</si>
  <si>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</si>
  <si>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</si>
  <si>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</si>
  <si>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</si>
  <si>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</si>
  <si>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</si>
  <si>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</si>
  <si>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</si>
  <si>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</si>
  <si>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</si>
  <si>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</si>
  <si>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</si>
  <si>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</si>
  <si>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</si>
  <si>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</si>
  <si>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</si>
  <si>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</si>
  <si>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</si>
  <si>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</si>
  <si>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</si>
  <si>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</si>
  <si>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</si>
  <si>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</si>
  <si>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</si>
  <si>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</si>
  <si>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</si>
  <si>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</si>
  <si>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</si>
  <si>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</si>
  <si>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</si>
  <si>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</si>
  <si>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</si>
  <si>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</si>
  <si>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</si>
  <si>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</si>
  <si>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</si>
  <si>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</si>
  <si>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</si>
  <si>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</si>
  <si>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</si>
  <si>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</si>
  <si>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</si>
  <si>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</si>
  <si>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</si>
  <si>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</si>
  <si>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</si>
  <si>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</si>
  <si>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</si>
  <si>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</si>
  <si>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</si>
  <si>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</si>
  <si>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</si>
  <si>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</si>
  <si>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</si>
  <si>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</si>
  <si>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</si>
  <si>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</si>
  <si>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</si>
  <si>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</si>
  <si>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</si>
  <si>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</si>
  <si>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</si>
  <si>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</si>
  <si>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</si>
  <si>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</si>
  <si>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</si>
  <si>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</si>
  <si>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</si>
  <si>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</si>
  <si>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</si>
  <si>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</si>
  <si>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</si>
  <si>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</si>
  <si>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</si>
  <si>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</si>
  <si>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</si>
  <si>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</si>
  <si>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</si>
  <si>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</si>
  <si>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</si>
  <si>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</si>
  <si>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</si>
  <si>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</si>
  <si>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</si>
  <si>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</si>
  <si>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</si>
  <si>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</si>
  <si>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</si>
  <si>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</si>
  <si>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</si>
  <si>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</si>
  <si>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</si>
  <si>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</si>
  <si>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</si>
  <si>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</si>
  <si>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</si>
  <si>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</si>
  <si>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</si>
  <si>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</si>
  <si>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</si>
  <si>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</si>
  <si>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</si>
  <si>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</si>
  <si>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</si>
  <si>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</si>
  <si>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</si>
  <si>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</si>
  <si>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</si>
  <si>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</si>
  <si>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</si>
  <si>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</si>
  <si>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</si>
  <si>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</si>
  <si>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</si>
  <si>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</si>
  <si>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</si>
  <si>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</si>
  <si>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</si>
  <si>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</si>
  <si>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</si>
  <si>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</si>
  <si>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</si>
  <si>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</si>
  <si>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</si>
  <si>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</si>
  <si>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</si>
  <si>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</si>
  <si>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</si>
  <si>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</si>
  <si>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</si>
  <si>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</si>
  <si>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</si>
  <si>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</si>
  <si>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</si>
  <si>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</si>
  <si>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</si>
  <si>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</si>
  <si>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</si>
  <si>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</si>
  <si>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</si>
  <si>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</si>
  <si>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</si>
  <si>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</si>
  <si>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</si>
  <si>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</si>
  <si>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</si>
  <si>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</si>
  <si>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</si>
  <si>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</si>
  <si>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</si>
  <si>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</si>
  <si>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</si>
  <si>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</si>
  <si>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</si>
  <si>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</si>
  <si>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</si>
  <si>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</si>
  <si>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</si>
  <si>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</si>
  <si>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</si>
  <si>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</si>
  <si>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</si>
  <si>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</si>
  <si>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</si>
  <si>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</si>
  <si>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</si>
  <si>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</si>
  <si>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</si>
  <si>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</si>
  <si>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</si>
  <si>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</si>
  <si>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</si>
  <si>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</si>
  <si>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</si>
  <si>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</si>
  <si>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</si>
  <si>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</si>
  <si>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</si>
  <si>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</si>
  <si>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</si>
  <si>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</si>
  <si>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</si>
  <si>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</si>
  <si>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</si>
  <si>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</si>
  <si>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</si>
  <si>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</si>
  <si>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</si>
  <si>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</si>
  <si>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</si>
  <si>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</si>
  <si>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</si>
  <si>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</si>
  <si>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</si>
  <si>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</si>
  <si>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</si>
  <si>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</si>
  <si>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</si>
  <si>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</si>
  <si>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</si>
  <si>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</si>
  <si>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</si>
  <si>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</si>
  <si>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</si>
  <si>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</si>
  <si>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</si>
  <si>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</si>
  <si>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</si>
  <si>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</si>
  <si>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</si>
  <si>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</si>
  <si>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</si>
  <si>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</si>
  <si>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</si>
  <si>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</si>
  <si>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</si>
  <si>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</si>
  <si>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</si>
  <si>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</si>
  <si>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</si>
  <si>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</si>
  <si>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</si>
  <si>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</si>
  <si>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</si>
  <si>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</si>
  <si>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</si>
  <si>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</si>
  <si>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</si>
  <si>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</si>
  <si>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</si>
  <si>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</si>
  <si>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</si>
  <si>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</si>
  <si>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</si>
  <si>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</si>
  <si>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</si>
  <si>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</si>
  <si>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</si>
  <si>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</si>
  <si>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</si>
  <si>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</si>
  <si>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</si>
  <si>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</si>
  <si>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</si>
  <si>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</si>
  <si>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</si>
  <si>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</si>
  <si>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</si>
  <si>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</si>
  <si>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</si>
  <si>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</si>
  <si>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</si>
  <si>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</si>
  <si>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</si>
  <si>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</si>
  <si>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</si>
  <si>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</si>
  <si>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</si>
  <si>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</si>
  <si>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</si>
  <si>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</si>
  <si>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</si>
  <si>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</si>
  <si>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</si>
  <si>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</si>
  <si>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</si>
  <si>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</si>
  <si>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</si>
  <si>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</si>
  <si>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</si>
  <si>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</si>
  <si>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</si>
  <si>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</si>
  <si>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</si>
  <si>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</si>
  <si>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</si>
  <si>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</si>
  <si>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</si>
  <si>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</si>
  <si>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</si>
  <si>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</si>
  <si>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</si>
  <si>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</si>
  <si>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</si>
  <si>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</si>
  <si>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</si>
  <si>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</si>
  <si>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</si>
  <si>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</si>
  <si>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</si>
  <si>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</si>
  <si>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</si>
  <si>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</si>
  <si>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</si>
  <si>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</si>
  <si>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</si>
  <si>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</si>
  <si>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</si>
  <si>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</si>
  <si>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</si>
  <si>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</si>
  <si>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</si>
  <si>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</si>
  <si>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</si>
  <si>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</si>
  <si>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</si>
  <si>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</si>
  <si>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</si>
  <si>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</si>
  <si>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</si>
  <si>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</si>
  <si>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</si>
  <si>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</si>
  <si>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</si>
  <si>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</si>
  <si>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</si>
  <si>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</si>
  <si>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</si>
  <si>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</si>
  <si>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</si>
  <si>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</si>
  <si>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</si>
  <si>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</si>
  <si>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</si>
  <si>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</si>
  <si>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</si>
  <si>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</si>
  <si>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</si>
  <si>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</si>
  <si>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</si>
  <si>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</si>
  <si>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</si>
  <si>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</si>
  <si>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</si>
  <si>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</si>
  <si>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</si>
  <si>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</si>
  <si>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</si>
  <si>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</si>
  <si>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</si>
  <si>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</si>
  <si>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</si>
  <si>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</si>
  <si>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</si>
  <si>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</si>
  <si>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</si>
  <si>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</si>
  <si>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</si>
  <si>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</si>
  <si>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</si>
  <si>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</si>
  <si>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</si>
  <si>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</si>
  <si>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</si>
  <si>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</si>
  <si>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</si>
  <si>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</si>
  <si>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</si>
  <si>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</si>
  <si>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</si>
  <si>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</si>
  <si>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</si>
  <si>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</si>
  <si>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</si>
  <si>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</si>
  <si>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</si>
  <si>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</si>
  <si>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</si>
  <si>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</si>
  <si>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</si>
  <si>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</si>
  <si>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</si>
  <si>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</si>
  <si>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</si>
  <si>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</si>
  <si>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</si>
  <si>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</si>
  <si>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</si>
  <si>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</si>
  <si>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</si>
  <si>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</si>
  <si>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</si>
  <si>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</si>
  <si>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</si>
  <si>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</si>
  <si>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</si>
  <si>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</si>
  <si>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</si>
  <si>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</si>
  <si>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</si>
  <si>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</si>
  <si>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</si>
  <si>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</si>
  <si>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</si>
  <si>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</si>
  <si>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</si>
  <si>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</si>
  <si>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</si>
  <si>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</si>
  <si>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</si>
  <si>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</si>
  <si>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</si>
  <si>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</si>
  <si>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</si>
  <si>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</si>
  <si>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</si>
  <si>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</si>
  <si>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</si>
  <si>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</si>
  <si>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</si>
  <si>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</si>
  <si>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</si>
  <si>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</si>
  <si>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</si>
  <si>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</si>
  <si>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</si>
  <si>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</si>
  <si>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</si>
  <si>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</si>
  <si>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</si>
  <si>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</si>
  <si>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</si>
  <si>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</si>
  <si>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</si>
  <si>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</si>
  <si>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</si>
  <si>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</si>
  <si>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</si>
  <si>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</si>
  <si>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</si>
  <si>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</si>
  <si>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</si>
  <si>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</si>
  <si>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</si>
  <si>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</si>
  <si>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</si>
  <si>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</si>
  <si>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</si>
  <si>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</si>
  <si>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</si>
  <si>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</si>
  <si>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</si>
  <si>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</si>
  <si>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</si>
  <si>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</si>
  <si>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</si>
  <si>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</si>
  <si>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</si>
  <si>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</si>
  <si>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</si>
  <si>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</si>
  <si>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</si>
  <si>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</si>
  <si>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</si>
  <si>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</si>
  <si>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</si>
  <si>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</si>
  <si>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</si>
  <si>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</si>
  <si>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</si>
  <si>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</si>
  <si>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</si>
  <si>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</si>
  <si>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</si>
  <si>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</si>
  <si>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</si>
  <si>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</si>
  <si>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</si>
  <si>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</si>
  <si>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</si>
  <si>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</si>
  <si>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</si>
  <si>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</si>
  <si>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</si>
  <si>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</si>
  <si>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</si>
  <si>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</si>
  <si>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</si>
  <si>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</si>
  <si>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</si>
  <si>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</si>
  <si>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</si>
  <si>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</si>
  <si>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</si>
  <si>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</si>
  <si>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</si>
  <si>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</si>
  <si>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</si>
  <si>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</si>
  <si>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</si>
  <si>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</si>
  <si>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</si>
  <si>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</si>
  <si>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</si>
  <si>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</si>
  <si>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</si>
  <si>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</si>
  <si>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</si>
  <si>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</si>
  <si>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</si>
  <si>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</si>
  <si>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</si>
  <si>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</si>
  <si>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</si>
  <si>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</si>
  <si>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</si>
  <si>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</si>
  <si>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</si>
  <si>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</si>
  <si>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</si>
  <si>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</si>
  <si>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</si>
  <si>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</si>
  <si>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</si>
  <si>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</si>
  <si>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</si>
  <si>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</si>
  <si>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</si>
  <si>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</si>
  <si>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</si>
  <si>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</si>
  <si>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</si>
  <si>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</si>
  <si>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</si>
  <si>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</si>
  <si>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</si>
  <si>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</si>
  <si>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</si>
  <si>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</si>
  <si>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</si>
  <si>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</si>
  <si>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</si>
  <si>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</si>
  <si>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</si>
  <si>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</si>
  <si>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</si>
  <si>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</si>
  <si>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</si>
  <si>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</si>
  <si>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</si>
  <si>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</si>
  <si>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</si>
  <si>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</si>
  <si>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</si>
  <si>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</si>
  <si>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</si>
  <si>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</si>
  <si>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</si>
  <si>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</si>
  <si>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</si>
  <si>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</si>
  <si>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</si>
  <si>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</si>
  <si>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</si>
  <si>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</si>
  <si>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</si>
  <si>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</si>
  <si>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</si>
  <si>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</si>
  <si>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</si>
  <si>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</si>
  <si>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</si>
  <si>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</si>
  <si>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</si>
  <si>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</si>
  <si>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</si>
  <si>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</si>
  <si>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</si>
  <si>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</si>
  <si>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</si>
  <si>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</si>
  <si>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</si>
  <si>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</si>
  <si>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</si>
  <si>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</si>
  <si>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</si>
  <si>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</si>
  <si>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</si>
  <si>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</si>
  <si>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</si>
  <si>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</si>
  <si>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</si>
  <si>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</si>
  <si>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</si>
  <si>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</si>
  <si>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</si>
  <si>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</si>
  <si>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</si>
  <si>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</si>
  <si>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</si>
  <si>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</si>
  <si>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</si>
  <si>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</si>
  <si>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</si>
  <si>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</si>
  <si>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</si>
  <si>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</si>
  <si>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</si>
  <si>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</si>
  <si>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</si>
  <si>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</si>
  <si>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</si>
  <si>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</si>
  <si>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</si>
  <si>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</si>
  <si>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</si>
  <si>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</si>
  <si>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</si>
  <si>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</si>
  <si>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</si>
  <si>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</si>
  <si>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</si>
  <si>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</si>
  <si>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</si>
  <si>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</si>
  <si>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</si>
  <si>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</si>
  <si>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</si>
  <si>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</si>
  <si>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</si>
  <si>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</si>
  <si>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</si>
  <si>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</si>
  <si>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</si>
  <si>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</si>
  <si>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</si>
  <si>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</si>
  <si>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</si>
  <si>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</si>
  <si>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</si>
  <si>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</si>
  <si>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</si>
  <si>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</si>
  <si>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</si>
  <si>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</si>
  <si>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</si>
  <si>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</si>
  <si>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</si>
  <si>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</si>
  <si>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</si>
  <si>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</si>
  <si>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</si>
  <si>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</si>
  <si>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</si>
  <si>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</si>
  <si>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</si>
  <si>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</si>
  <si>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</si>
  <si>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</si>
  <si>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</si>
  <si>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</si>
  <si>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</si>
  <si>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</si>
  <si>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</si>
  <si>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</si>
  <si>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</si>
  <si>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</si>
  <si>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</si>
  <si>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</si>
  <si>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</si>
  <si>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</si>
  <si>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</si>
  <si>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</si>
  <si>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</si>
  <si>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</si>
  <si>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</si>
  <si>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</si>
  <si>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</si>
  <si>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</si>
  <si>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</si>
  <si>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</si>
  <si>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</si>
  <si>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</si>
  <si>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</si>
  <si>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</si>
  <si>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</si>
  <si>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</si>
  <si>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</si>
  <si>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</si>
  <si>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</si>
  <si>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</si>
  <si>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</si>
  <si>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</si>
  <si>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</si>
  <si>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</si>
  <si>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</si>
  <si>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</si>
  <si>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</si>
  <si>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</si>
  <si>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</si>
  <si>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</si>
  <si>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</si>
  <si>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</si>
  <si>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</si>
  <si>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</si>
  <si>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</si>
  <si>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</si>
  <si>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</si>
  <si>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</si>
  <si>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</si>
  <si>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</si>
  <si>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</si>
  <si>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</si>
  <si>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</si>
  <si>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</si>
  <si>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</si>
  <si>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</si>
  <si>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</si>
  <si>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</si>
  <si>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</si>
  <si>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</si>
  <si>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</si>
  <si>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</si>
  <si>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</si>
  <si>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</si>
  <si>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</si>
  <si>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</si>
  <si>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</si>
  <si>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</si>
  <si>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</si>
  <si>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</si>
  <si>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</si>
  <si>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</si>
  <si>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</si>
  <si>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</si>
  <si>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</si>
  <si>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</si>
  <si>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</si>
  <si>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</si>
  <si>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</si>
  <si>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</si>
  <si>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</si>
  <si>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</si>
  <si>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</si>
  <si>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</si>
  <si>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</si>
  <si>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</si>
  <si>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</si>
  <si>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</si>
  <si>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</si>
  <si>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</si>
  <si>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</si>
  <si>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</si>
  <si>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</si>
  <si>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</si>
  <si>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</si>
  <si>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</si>
  <si>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</si>
  <si>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</si>
  <si>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</si>
  <si>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</si>
  <si>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</si>
  <si>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</si>
  <si>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</si>
  <si>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</si>
  <si>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</si>
  <si>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</si>
  <si>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</si>
  <si>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</si>
  <si>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</si>
  <si>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</si>
  <si>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</si>
  <si>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</si>
  <si>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</si>
  <si>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</si>
  <si>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</si>
  <si>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</si>
  <si>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</si>
  <si>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</si>
  <si>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</si>
  <si>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</si>
  <si>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</si>
  <si>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</si>
  <si>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</si>
  <si>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</si>
  <si>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</si>
  <si>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</si>
  <si>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</si>
  <si>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</si>
  <si>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</si>
  <si>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</si>
  <si>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</si>
  <si>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</si>
  <si>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</si>
  <si>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</si>
  <si>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</si>
  <si>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</si>
  <si>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</si>
  <si>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</si>
  <si>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</si>
  <si>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</si>
  <si>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</si>
  <si>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</si>
  <si>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</si>
  <si>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</si>
  <si>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</si>
  <si>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</si>
  <si>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</si>
  <si>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</si>
  <si>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</si>
  <si>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</si>
  <si>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</si>
  <si>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</si>
  <si>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</si>
  <si>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</si>
  <si>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</si>
  <si>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</si>
  <si>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</si>
  <si>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</si>
  <si>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</si>
  <si>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</si>
  <si>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</si>
  <si>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</si>
  <si>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</si>
  <si>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</si>
  <si>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</si>
  <si>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</si>
  <si>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</si>
  <si>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</si>
  <si>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</si>
  <si>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</si>
  <si>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</si>
  <si>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</si>
  <si>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</si>
  <si>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</si>
  <si>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</si>
  <si>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</si>
  <si>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</si>
  <si>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</si>
  <si>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</si>
  <si>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</si>
  <si>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</si>
  <si>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</si>
  <si>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</si>
  <si>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</si>
  <si>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</si>
  <si>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</si>
  <si>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</si>
  <si>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</si>
  <si>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</si>
  <si>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</si>
  <si>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</si>
  <si>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</si>
  <si>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</si>
  <si>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</si>
  <si>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</si>
  <si>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</si>
  <si>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</si>
  <si>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</si>
  <si>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</si>
  <si>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</si>
  <si>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</si>
  <si>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</si>
  <si>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</si>
  <si>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</si>
  <si>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</si>
  <si>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</si>
  <si>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</si>
  <si>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</si>
  <si>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</si>
  <si>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</si>
  <si>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</si>
  <si>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</si>
  <si>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</si>
  <si>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</si>
  <si>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</si>
  <si>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</si>
  <si>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</si>
  <si>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</si>
  <si>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</si>
  <si>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</si>
  <si>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</si>
  <si>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</si>
  <si>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</si>
  <si>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</si>
  <si>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</si>
  <si>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</si>
  <si>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</si>
  <si>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</si>
  <si>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</si>
  <si>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</si>
  <si>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</si>
  <si>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</si>
  <si>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</si>
  <si>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</si>
  <si>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</si>
  <si>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</si>
  <si>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</si>
  <si>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</si>
  <si>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</si>
  <si>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</si>
  <si>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</si>
  <si>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</si>
  <si>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</si>
  <si>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</si>
  <si>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</si>
  <si>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</si>
  <si>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</si>
  <si>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</si>
  <si>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</si>
  <si>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</si>
  <si>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</si>
  <si>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</si>
  <si>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</si>
  <si>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</si>
  <si>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</si>
  <si>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</si>
  <si>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</si>
  <si>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</si>
  <si>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</si>
  <si>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</si>
  <si>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</si>
  <si>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</si>
  <si>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</si>
  <si>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</si>
  <si>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</si>
  <si>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</si>
  <si>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</si>
  <si>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</si>
  <si>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</si>
  <si>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</si>
  <si>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</si>
  <si>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</si>
  <si>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</si>
  <si>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</si>
  <si>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</si>
  <si>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</si>
  <si>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</si>
  <si>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</si>
  <si>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</si>
  <si>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</si>
  <si>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</si>
  <si>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</si>
  <si>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</si>
  <si>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</si>
  <si>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</si>
  <si>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</si>
  <si>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</si>
  <si>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</si>
  <si>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</si>
  <si>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</si>
  <si>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</si>
  <si>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</si>
  <si>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</si>
  <si>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</si>
  <si>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</si>
  <si>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</si>
  <si>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</si>
  <si>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</si>
  <si>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</si>
  <si>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</si>
  <si>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</si>
  <si>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</si>
  <si>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</si>
  <si>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</si>
  <si>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</si>
  <si>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</si>
  <si>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</si>
  <si>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</si>
  <si>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</si>
  <si>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</si>
  <si>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</si>
  <si>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</si>
  <si>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</si>
  <si>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</si>
  <si>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</si>
  <si>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</si>
  <si>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</si>
  <si>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</si>
  <si>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</si>
  <si>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</si>
  <si>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</si>
  <si>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</si>
  <si>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</si>
  <si>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</si>
  <si>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</si>
  <si>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</si>
  <si>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</si>
  <si>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</si>
  <si>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</si>
  <si>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</si>
  <si>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</si>
  <si>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</si>
  <si>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</si>
  <si>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</si>
  <si>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</si>
  <si>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</si>
  <si>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</si>
  <si>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</si>
  <si>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</si>
  <si>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</si>
  <si>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</si>
  <si>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</si>
  <si>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</si>
  <si>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</si>
  <si>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</si>
  <si>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</si>
  <si>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</si>
  <si>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</si>
  <si>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</si>
  <si>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</si>
  <si>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</si>
  <si>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</si>
  <si>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</si>
  <si>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</si>
  <si>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</si>
  <si>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</si>
  <si>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</si>
  <si>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</si>
  <si>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</si>
  <si>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</si>
  <si>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</si>
  <si>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</si>
  <si>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</si>
  <si>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</si>
  <si>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</si>
  <si>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</si>
  <si>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</si>
  <si>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</si>
  <si>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</si>
  <si>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</si>
  <si>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</si>
  <si>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</si>
  <si>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</si>
  <si>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</si>
  <si>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</si>
  <si>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</si>
  <si>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</si>
  <si>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</si>
  <si>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</si>
  <si>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</si>
  <si>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</si>
  <si>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</si>
  <si>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</si>
  <si>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</si>
  <si>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</si>
  <si>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</si>
  <si>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</si>
  <si>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</si>
  <si>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</si>
  <si>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</si>
  <si>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</si>
  <si>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</si>
  <si>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</si>
  <si>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</si>
  <si>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</si>
  <si>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</si>
  <si>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</si>
  <si>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</si>
  <si>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</si>
  <si>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</si>
  <si>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</si>
  <si>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</si>
  <si>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</si>
  <si>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</si>
  <si>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</si>
  <si>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</si>
  <si>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</si>
  <si>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</si>
  <si>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</si>
  <si>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</si>
  <si>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</si>
  <si>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</si>
  <si>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</si>
  <si>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</si>
  <si>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</si>
  <si>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</si>
  <si>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</si>
  <si>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</si>
  <si>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</si>
  <si>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</si>
  <si>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</si>
  <si>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</si>
  <si>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</si>
  <si>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</si>
  <si>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</si>
  <si>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</si>
  <si>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</si>
  <si>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</si>
  <si>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</si>
  <si>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</si>
  <si>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</si>
  <si>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</si>
  <si>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</si>
  <si>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</si>
  <si>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</si>
  <si>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</si>
  <si>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</si>
  <si>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</si>
  <si>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</si>
  <si>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</si>
  <si>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</si>
  <si>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</si>
  <si>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</si>
  <si>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</si>
  <si>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</si>
  <si>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</si>
  <si>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</si>
  <si>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</si>
  <si>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</si>
  <si>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</si>
  <si>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</si>
  <si>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</si>
  <si>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</si>
  <si>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</si>
  <si>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</si>
  <si>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</si>
  <si>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</si>
  <si>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</si>
  <si>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</si>
  <si>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</si>
  <si>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</si>
  <si>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</si>
  <si>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</si>
  <si>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</si>
  <si>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</si>
  <si>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</si>
  <si>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</si>
  <si>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</si>
  <si>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</si>
  <si>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</si>
  <si>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</si>
  <si>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</si>
  <si>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</si>
  <si>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</si>
  <si>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</si>
  <si>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</si>
  <si>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</si>
  <si>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</si>
  <si>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</si>
  <si>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</si>
  <si>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</si>
  <si>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</si>
  <si>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</si>
  <si>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</si>
  <si>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</si>
  <si>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</si>
  <si>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</si>
  <si>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</si>
  <si>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</si>
  <si>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</si>
  <si>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</si>
  <si>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</si>
  <si>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</si>
  <si>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</si>
  <si>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</si>
  <si>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</si>
  <si>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</si>
  <si>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</si>
  <si>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</si>
  <si>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</si>
  <si>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</si>
  <si>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</si>
  <si>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</si>
  <si>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</si>
  <si>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</si>
  <si>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</si>
  <si>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</si>
  <si>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</si>
  <si>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</si>
  <si>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</si>
  <si>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</si>
  <si>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</si>
  <si>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</si>
  <si>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</si>
  <si>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</si>
  <si>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</si>
  <si>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</si>
  <si>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</si>
  <si>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</si>
  <si>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</si>
  <si>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</si>
  <si>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</si>
  <si>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</si>
  <si>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</si>
  <si>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</si>
  <si>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</si>
  <si>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</si>
  <si>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</si>
  <si>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</si>
  <si>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</si>
  <si>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</si>
  <si>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</si>
  <si>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</si>
  <si>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</si>
  <si>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</si>
  <si>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</si>
  <si>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</si>
  <si>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</si>
  <si>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</si>
  <si>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</si>
  <si>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</si>
  <si>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</si>
  <si>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</si>
  <si>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</si>
  <si>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</si>
  <si>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</si>
  <si>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</si>
  <si>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</si>
  <si>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</si>
  <si>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</si>
  <si>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</si>
  <si>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</si>
  <si>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</si>
  <si>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</si>
  <si>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</si>
  <si>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</si>
  <si>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</si>
  <si>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</si>
  <si>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</si>
  <si>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</si>
  <si>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</si>
  <si>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</si>
  <si>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</si>
  <si>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</si>
  <si>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</si>
  <si>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</si>
  <si>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</si>
  <si>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</si>
  <si>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</si>
  <si>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</si>
  <si>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</si>
  <si>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</si>
  <si>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</si>
  <si>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</si>
  <si>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</si>
  <si>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</si>
  <si>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</si>
  <si>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</si>
  <si>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</si>
  <si>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</si>
  <si>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</si>
  <si>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</si>
  <si>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</si>
  <si>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</si>
  <si>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</si>
  <si>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</si>
  <si>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</si>
  <si>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</si>
  <si>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</si>
  <si>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</si>
  <si>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</si>
  <si>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</si>
  <si>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</si>
  <si>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</si>
  <si>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</si>
  <si>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</si>
  <si>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</si>
  <si>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</si>
  <si>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</si>
  <si>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</si>
  <si>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</si>
  <si>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</si>
  <si>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</si>
  <si>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</si>
  <si>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</si>
  <si>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</si>
  <si>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</si>
  <si>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</si>
  <si>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</si>
  <si>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</si>
  <si>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</si>
  <si>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</si>
  <si>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</si>
  <si>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</si>
  <si>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</si>
  <si>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</si>
  <si>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</si>
  <si>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</si>
  <si>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</si>
  <si>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</si>
  <si>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</si>
  <si>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</si>
  <si>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</si>
  <si>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</si>
  <si>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</si>
  <si>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</si>
  <si>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</si>
  <si>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</si>
  <si>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</si>
  <si>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</si>
  <si>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</si>
  <si>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</si>
  <si>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</si>
  <si>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</si>
  <si>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</si>
  <si>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</si>
  <si>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</si>
  <si>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</si>
  <si>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</si>
  <si>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</si>
  <si>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</si>
  <si>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</si>
  <si>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</si>
  <si>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</si>
  <si>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</si>
  <si>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</si>
  <si>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</si>
  <si>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</si>
  <si>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</si>
  <si>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</si>
  <si>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</si>
  <si>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</si>
  <si>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</si>
  <si>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</si>
  <si>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</si>
  <si>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</si>
  <si>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</si>
  <si>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</si>
  <si>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</si>
  <si>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</si>
  <si>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</si>
  <si>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</si>
  <si>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</si>
  <si>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</si>
  <si>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</si>
  <si>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</si>
  <si>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</si>
  <si>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</si>
  <si>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</si>
  <si>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</si>
  <si>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</si>
  <si>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</si>
  <si>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</si>
  <si>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</si>
  <si>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</si>
  <si>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</si>
  <si>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</si>
  <si>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</si>
  <si>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</si>
  <si>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</si>
  <si>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</si>
  <si>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</si>
  <si>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</si>
  <si>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</si>
  <si>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</si>
  <si>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</si>
  <si>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</si>
  <si>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</si>
  <si>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</si>
  <si>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</si>
  <si>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</si>
  <si>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</si>
  <si>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</si>
  <si>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</si>
  <si>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</si>
  <si>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</si>
  <si>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</si>
  <si>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</si>
  <si>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</si>
  <si>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</si>
  <si>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</si>
  <si>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</si>
  <si>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</si>
  <si>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</si>
  <si>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</si>
  <si>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</si>
  <si>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</si>
  <si>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</si>
  <si>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</si>
  <si>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</si>
  <si>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</si>
  <si>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</si>
  <si>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</si>
  <si>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</si>
  <si>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</si>
  <si>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</si>
  <si>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</si>
  <si>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</si>
  <si>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</si>
  <si>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</si>
  <si>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</si>
  <si>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</si>
  <si>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</si>
  <si>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</si>
  <si>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</si>
  <si>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</si>
  <si>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</si>
  <si>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</si>
  <si>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</si>
  <si>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</si>
  <si>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</si>
  <si>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</si>
  <si>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</si>
  <si>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</si>
  <si>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</si>
  <si>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</si>
  <si>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</si>
  <si>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</si>
  <si>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</si>
  <si>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</si>
  <si>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</si>
  <si>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</si>
  <si>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</si>
  <si>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</si>
  <si>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</si>
  <si>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</si>
  <si>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</si>
  <si>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</si>
  <si>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</si>
  <si>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</si>
  <si>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</si>
  <si>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</si>
  <si>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</si>
  <si>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</si>
  <si>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</si>
  <si>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</si>
  <si>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</si>
  <si>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</si>
  <si>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</si>
  <si>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</si>
  <si>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</si>
  <si>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</si>
  <si>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</si>
  <si>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</si>
  <si>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</si>
  <si>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</si>
  <si>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</si>
  <si>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</si>
  <si>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</si>
  <si>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</si>
  <si>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</si>
  <si>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</si>
  <si>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</si>
  <si>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</si>
  <si>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</si>
  <si>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</si>
  <si>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</si>
  <si>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</si>
  <si>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</si>
  <si>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</si>
  <si>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</si>
  <si>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</si>
  <si>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</si>
  <si>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</si>
  <si>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</si>
  <si>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</si>
  <si>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</si>
  <si>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</si>
  <si>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</si>
  <si>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</si>
  <si>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</si>
  <si>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</si>
  <si>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</si>
  <si>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</si>
  <si>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</si>
  <si>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</si>
  <si>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</si>
  <si>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</si>
  <si>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</si>
  <si>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</si>
  <si>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</si>
  <si>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</si>
  <si>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</si>
  <si>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</si>
  <si>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</si>
  <si>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</si>
  <si>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</si>
  <si>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</si>
  <si>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</si>
  <si>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</si>
  <si>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</si>
  <si>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</si>
  <si>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</si>
  <si>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</si>
  <si>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</si>
  <si>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</si>
  <si>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</si>
  <si>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</si>
  <si>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</si>
  <si>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</si>
  <si>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</si>
  <si>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</si>
  <si>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</si>
  <si>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</si>
  <si>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</si>
  <si>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</si>
  <si>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</si>
  <si>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</si>
  <si>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</si>
  <si>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</si>
  <si>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</si>
  <si>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</si>
  <si>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</si>
  <si>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</si>
  <si>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</si>
  <si>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</si>
  <si>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</si>
  <si>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</si>
  <si>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</si>
  <si>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</si>
  <si>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</si>
  <si>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</si>
  <si>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</si>
  <si>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</si>
  <si>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</si>
  <si>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</si>
  <si>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</si>
  <si>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</si>
  <si>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</si>
  <si>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</si>
  <si>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</si>
  <si>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</si>
  <si>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</si>
  <si>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</si>
  <si>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</si>
  <si>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</si>
  <si>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</si>
  <si>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</si>
  <si>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</si>
  <si>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</si>
  <si>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</si>
  <si>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</si>
  <si>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</si>
  <si>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</si>
  <si>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</si>
  <si>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</si>
  <si>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</si>
  <si>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</si>
  <si>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</si>
  <si>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</si>
  <si>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</si>
  <si>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</si>
  <si>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</si>
  <si>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</si>
  <si>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</si>
  <si>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</si>
  <si>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</si>
  <si>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</si>
  <si>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</si>
  <si>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</si>
  <si>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</si>
  <si>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</si>
  <si>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</si>
  <si>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</si>
  <si>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</si>
  <si>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</si>
  <si>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</si>
  <si>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</si>
  <si>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</si>
  <si>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</si>
  <si>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</si>
  <si>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</si>
  <si>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</si>
  <si>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</si>
  <si>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</si>
  <si>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</si>
  <si>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</si>
  <si>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</si>
  <si>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</si>
  <si>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</si>
  <si>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</si>
  <si>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</si>
  <si>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</si>
  <si>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</si>
  <si>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</si>
  <si>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</si>
  <si>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</si>
  <si>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</si>
  <si>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</si>
  <si>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</si>
  <si>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</si>
  <si>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</si>
  <si>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</si>
  <si>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</si>
  <si>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</si>
  <si>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</si>
  <si>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</si>
  <si>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</si>
  <si>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</si>
  <si>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</si>
  <si>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</si>
  <si>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</si>
  <si>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</si>
  <si>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</si>
  <si>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</si>
  <si>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</si>
  <si>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</si>
  <si>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</si>
  <si>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</si>
  <si>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</si>
  <si>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</si>
  <si>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</si>
  <si>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</si>
  <si>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</si>
  <si>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</si>
  <si>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</si>
  <si>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</si>
  <si>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</si>
  <si>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</si>
  <si>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</si>
  <si>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</si>
  <si>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</si>
  <si>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</si>
  <si>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</si>
  <si>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</si>
  <si>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</si>
  <si>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</si>
  <si>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</si>
  <si>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</si>
  <si>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</si>
  <si>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</si>
  <si>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</si>
  <si>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</si>
  <si>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</si>
  <si>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</si>
  <si>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</si>
  <si>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</si>
  <si>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</si>
  <si>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</si>
  <si>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</si>
  <si>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</si>
  <si>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</si>
  <si>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</si>
  <si>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</si>
  <si>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</si>
  <si>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</si>
  <si>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</si>
  <si>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</si>
  <si>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</si>
  <si>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</si>
  <si>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</si>
  <si>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</si>
  <si>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</si>
  <si>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</si>
  <si>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</si>
  <si>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</si>
  <si>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</si>
  <si>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</si>
  <si>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</si>
  <si>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</si>
  <si>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</si>
  <si>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</si>
  <si>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</si>
  <si>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</si>
  <si>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</si>
  <si>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</si>
  <si>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</si>
  <si>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</si>
  <si>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</si>
  <si>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</si>
  <si>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</si>
  <si>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</si>
  <si>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</si>
  <si>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</si>
  <si>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</si>
  <si>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</si>
  <si>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</si>
  <si>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</si>
  <si>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</si>
  <si>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</si>
  <si>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</si>
  <si>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</si>
  <si>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</si>
  <si>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</si>
  <si>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</si>
  <si>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</si>
  <si>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</si>
  <si>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</si>
  <si>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</si>
  <si>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</si>
  <si>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</si>
  <si>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</si>
  <si>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</si>
  <si>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</si>
  <si>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</si>
  <si>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</si>
  <si>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</si>
  <si>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</si>
  <si>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</si>
  <si>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</si>
  <si>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</si>
  <si>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</si>
  <si>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</si>
  <si>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</si>
  <si>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</si>
  <si>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</si>
  <si>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</si>
  <si>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</si>
  <si>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</si>
  <si>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</si>
  <si>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</si>
  <si>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</si>
  <si>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</si>
  <si>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</si>
  <si>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</si>
  <si>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</si>
  <si>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</si>
  <si>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</si>
  <si>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</si>
  <si>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</si>
  <si>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</si>
  <si>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</si>
  <si>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</si>
  <si>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</si>
  <si>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</si>
  <si>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</si>
  <si>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</si>
  <si>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</si>
  <si>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</si>
  <si>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</si>
  <si>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</si>
  <si>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</si>
  <si>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</si>
  <si>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</si>
  <si>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</si>
  <si>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</si>
  <si>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</si>
  <si>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</si>
  <si>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</si>
  <si>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</si>
  <si>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</si>
  <si>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</si>
  <si>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</si>
  <si>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</si>
  <si>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</si>
  <si>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</si>
  <si>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</si>
  <si>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</si>
  <si>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</si>
  <si>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</si>
  <si>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</si>
  <si>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</si>
  <si>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</si>
  <si>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</si>
  <si>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</si>
  <si>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</si>
  <si>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</si>
  <si>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</si>
  <si>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</si>
  <si>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</si>
  <si>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</si>
  <si>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</si>
  <si>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</si>
  <si>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</si>
  <si>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</si>
  <si>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</si>
  <si>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</si>
  <si>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</si>
  <si>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</si>
  <si>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</si>
  <si>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</si>
  <si>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</si>
  <si>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</si>
  <si>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</si>
  <si>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</si>
  <si>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</si>
  <si>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</si>
  <si>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</si>
  <si>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</si>
  <si>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</si>
  <si>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</si>
  <si>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</si>
  <si>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</si>
  <si>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</si>
  <si>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</si>
  <si>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</si>
  <si>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</si>
  <si>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</si>
  <si>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</si>
  <si>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</si>
  <si>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</si>
  <si>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</si>
  <si>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</si>
  <si>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</si>
  <si>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</si>
  <si>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</si>
  <si>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</si>
  <si>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</si>
  <si>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</si>
  <si>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</si>
  <si>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</si>
  <si>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</si>
  <si>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</si>
  <si>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</si>
  <si>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</si>
  <si>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</si>
  <si>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</si>
  <si>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</si>
  <si>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</si>
  <si>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</si>
  <si>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</si>
  <si>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</si>
  <si>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</si>
  <si>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</si>
  <si>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</si>
  <si>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</si>
  <si>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</si>
  <si>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</si>
  <si>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</si>
  <si>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</si>
  <si>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</si>
  <si>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</si>
  <si>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</si>
  <si>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</si>
  <si>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</si>
  <si>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</si>
  <si>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</si>
  <si>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</si>
  <si>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</si>
  <si>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</si>
  <si>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</si>
  <si>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</si>
  <si>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</si>
  <si>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</si>
  <si>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</si>
  <si>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</si>
  <si>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</si>
  <si>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</si>
  <si>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</si>
  <si>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</si>
  <si>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</si>
  <si>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</si>
  <si>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</si>
  <si>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</si>
  <si>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</si>
  <si>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</si>
  <si>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</si>
  <si>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</si>
  <si>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</si>
  <si>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</si>
  <si>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</si>
  <si>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</si>
  <si>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</si>
  <si>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</si>
  <si>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</si>
  <si>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</si>
  <si>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</si>
  <si>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</si>
  <si>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</si>
  <si>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</si>
  <si>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</si>
  <si>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</si>
  <si>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</si>
  <si>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</si>
  <si>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</si>
  <si>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</si>
  <si>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</si>
  <si>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</si>
  <si>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</si>
  <si>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</si>
  <si>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</si>
  <si>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</si>
  <si>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</si>
  <si>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</si>
  <si>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</si>
  <si>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</si>
  <si>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</si>
  <si>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</si>
  <si>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</si>
  <si>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</si>
  <si>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</si>
  <si>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</si>
  <si>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</si>
  <si>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</si>
  <si>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</si>
  <si>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</si>
  <si>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</si>
  <si>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</si>
  <si>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</si>
  <si>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</si>
  <si>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</si>
  <si>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</si>
  <si>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</si>
  <si>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</si>
  <si>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</si>
  <si>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</si>
  <si>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</si>
  <si>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</si>
  <si>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</si>
  <si>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</si>
  <si>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</si>
  <si>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</si>
  <si>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</si>
  <si>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</si>
  <si>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</si>
  <si>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</si>
  <si>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</si>
  <si>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</si>
  <si>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</si>
  <si>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</si>
  <si>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</si>
  <si>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</si>
  <si>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</si>
  <si>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</si>
  <si>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</si>
  <si>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</si>
  <si>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</si>
  <si>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</si>
  <si>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</si>
  <si>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</si>
  <si>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</si>
  <si>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</si>
  <si>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</si>
  <si>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</si>
  <si>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</si>
  <si>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</si>
  <si>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</si>
  <si>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</si>
  <si>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</si>
  <si>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</si>
  <si>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</si>
  <si>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</si>
  <si>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</si>
  <si>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</si>
  <si>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</si>
  <si>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</si>
  <si>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</si>
  <si>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</si>
  <si>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</si>
  <si>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</si>
  <si>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</si>
  <si>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</si>
  <si>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</si>
  <si>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</si>
  <si>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</si>
  <si>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</si>
  <si>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</si>
  <si>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</si>
  <si>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</si>
  <si>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</si>
  <si>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</si>
  <si>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</si>
  <si>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</si>
  <si>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</si>
  <si>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</si>
  <si>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</si>
  <si>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</si>
  <si>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</si>
  <si>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</si>
  <si>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</si>
  <si>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</si>
  <si>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</si>
  <si>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</si>
  <si>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</si>
  <si>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</si>
  <si>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</si>
  <si>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</si>
  <si>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</si>
  <si>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</si>
  <si>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</si>
  <si>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</si>
  <si>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</si>
  <si>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</si>
  <si>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</si>
  <si>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</si>
  <si>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</si>
  <si>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</si>
  <si>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</si>
  <si>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</si>
  <si>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</si>
  <si>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</si>
  <si>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</si>
  <si>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</si>
  <si>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</si>
  <si>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</si>
  <si>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</si>
  <si>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</si>
  <si>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</si>
  <si>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</si>
  <si>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</si>
  <si>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</si>
  <si>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</si>
  <si>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</si>
  <si>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</si>
  <si>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</si>
  <si>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</si>
  <si>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</si>
  <si>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</si>
  <si>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</si>
  <si>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</si>
  <si>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</si>
  <si>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</si>
  <si>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</si>
  <si>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</si>
  <si>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</si>
  <si>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</si>
  <si>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</si>
  <si>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</si>
  <si>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</si>
  <si>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</si>
  <si>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</si>
  <si>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</si>
  <si>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</si>
  <si>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</si>
  <si>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</si>
  <si>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</si>
  <si>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</si>
  <si>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</si>
  <si>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</si>
  <si>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</si>
  <si>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</si>
  <si>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</si>
  <si>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</si>
  <si>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</si>
  <si>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</si>
  <si>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</si>
  <si>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</si>
  <si>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</si>
  <si>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</si>
  <si>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</si>
  <si>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</si>
  <si>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</si>
  <si>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</si>
  <si>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</si>
  <si>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</si>
  <si>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</si>
  <si>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</si>
  <si>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</si>
  <si>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</si>
  <si>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</si>
  <si>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</si>
  <si>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</si>
  <si>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</si>
  <si>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</si>
  <si>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</si>
  <si>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</si>
  <si>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</si>
  <si>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</si>
  <si>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</si>
  <si>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</si>
  <si>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</si>
  <si>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</si>
  <si>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</si>
  <si>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</si>
  <si>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</si>
  <si>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</si>
  <si>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</si>
  <si>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</si>
  <si>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</si>
  <si>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</si>
  <si>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</si>
  <si>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</si>
  <si>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</si>
  <si>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</si>
  <si>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</si>
  <si>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</si>
  <si>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</si>
  <si>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</si>
  <si>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</si>
  <si>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</si>
  <si>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</si>
  <si>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</si>
  <si>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</si>
  <si>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</si>
  <si>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</si>
  <si>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</si>
  <si>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</si>
  <si>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</si>
  <si>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</si>
  <si>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</si>
  <si>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</si>
  <si>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</si>
  <si>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</si>
  <si>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</si>
  <si>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</si>
  <si>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</si>
  <si>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</si>
  <si>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</si>
  <si>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</si>
  <si>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</si>
  <si>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</si>
  <si>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</si>
  <si>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</si>
  <si>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</si>
  <si>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</si>
  <si>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</si>
  <si>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</si>
  <si>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</si>
  <si>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</si>
  <si>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</si>
  <si>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</si>
  <si>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</si>
  <si>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</si>
  <si>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</si>
  <si>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</si>
  <si>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</si>
  <si>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</si>
  <si>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</si>
  <si>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</si>
  <si>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</si>
  <si>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</si>
  <si>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</si>
  <si>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</si>
  <si>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</si>
  <si>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</si>
  <si>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</si>
  <si>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</si>
  <si>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</si>
  <si>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</si>
  <si>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</si>
  <si>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</si>
  <si>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</si>
  <si>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</si>
  <si>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</si>
  <si>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</si>
  <si>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</si>
  <si>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</si>
  <si>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</si>
  <si>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</si>
  <si>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</si>
  <si>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</si>
  <si>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</si>
  <si>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</si>
  <si>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</si>
  <si>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</si>
  <si>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</si>
  <si>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</si>
  <si>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</si>
  <si>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</si>
  <si>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</si>
  <si>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</si>
  <si>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</si>
  <si>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</si>
  <si>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</si>
  <si>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</si>
  <si>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</si>
  <si>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</si>
  <si>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</si>
  <si>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</si>
  <si>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</si>
  <si>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</si>
  <si>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</si>
  <si>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</si>
  <si>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</si>
  <si>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</si>
  <si>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</si>
  <si>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</si>
  <si>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</si>
  <si>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</si>
  <si>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</si>
  <si>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</si>
  <si>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</si>
  <si>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</si>
  <si>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</si>
  <si>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</si>
  <si>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</si>
  <si>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</si>
  <si>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</si>
  <si>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</si>
  <si>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</si>
  <si>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</si>
  <si>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</si>
  <si>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</si>
  <si>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</si>
  <si>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</si>
  <si>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</si>
  <si>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</si>
  <si>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</si>
  <si>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</si>
  <si>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</si>
  <si>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</si>
  <si>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</si>
  <si>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</si>
  <si>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</si>
  <si>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</si>
  <si>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</si>
  <si>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</si>
  <si>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</si>
  <si>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</si>
  <si>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</si>
  <si>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</si>
  <si>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</si>
  <si>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</si>
  <si>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</si>
  <si>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</si>
  <si>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</si>
  <si>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</si>
  <si>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</si>
  <si>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</si>
  <si>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</si>
  <si>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</si>
  <si>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</si>
  <si>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</si>
  <si>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</si>
  <si>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</si>
  <si>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</si>
  <si>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</si>
  <si>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</si>
  <si>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</si>
  <si>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</si>
  <si>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</si>
  <si>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</si>
  <si>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</si>
  <si>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</si>
  <si>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</si>
  <si>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</si>
  <si>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</si>
  <si>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</si>
  <si>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</si>
  <si>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</si>
  <si>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</si>
  <si>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</si>
  <si>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</si>
  <si>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</si>
  <si>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</si>
  <si>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</si>
  <si>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</si>
  <si>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</si>
  <si>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</si>
  <si>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</si>
  <si>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</si>
  <si>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</si>
  <si>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</si>
  <si>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</si>
  <si>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</si>
  <si>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</si>
  <si>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</si>
  <si>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</si>
  <si>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</si>
  <si>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</si>
  <si>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</si>
  <si>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</si>
  <si>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</si>
  <si>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</si>
  <si>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</si>
  <si>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</si>
  <si>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</si>
  <si>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</si>
  <si>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</si>
  <si>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</si>
  <si>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</si>
  <si>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</si>
  <si>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</si>
  <si>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</si>
  <si>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</si>
  <si>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</si>
  <si>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</si>
  <si>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</si>
  <si>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</si>
  <si>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</si>
  <si>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</si>
  <si>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</si>
  <si>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</si>
  <si>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</si>
  <si>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</si>
  <si>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</si>
  <si>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</si>
  <si>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</si>
  <si>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</si>
  <si>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</si>
  <si>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</si>
  <si>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</si>
  <si>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</si>
  <si>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</si>
  <si>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</si>
  <si>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</si>
  <si>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</si>
  <si>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</si>
  <si>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</si>
  <si>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</si>
  <si>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</si>
  <si>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</si>
  <si>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</si>
  <si>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</si>
  <si>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</si>
  <si>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</si>
  <si>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</si>
  <si>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</si>
  <si>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</si>
  <si>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</si>
  <si>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</si>
  <si>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</si>
  <si>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</si>
  <si>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</si>
  <si>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</si>
  <si>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</si>
  <si>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</si>
  <si>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</si>
  <si>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</si>
  <si>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</si>
  <si>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</si>
  <si>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</si>
  <si>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</si>
  <si>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</si>
  <si>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</si>
  <si>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</si>
  <si>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</si>
  <si>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</si>
  <si>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</si>
  <si>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</si>
  <si>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</si>
  <si>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</si>
  <si>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</si>
  <si>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</si>
  <si>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</si>
  <si>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</si>
  <si>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</si>
  <si>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</si>
  <si>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</si>
  <si>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</si>
  <si>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</si>
  <si>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</si>
  <si>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</si>
  <si>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</si>
  <si>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</si>
  <si>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</si>
  <si>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</si>
  <si>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</si>
  <si>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</si>
  <si>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</si>
  <si>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</si>
  <si>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</si>
  <si>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</si>
  <si>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</si>
  <si>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</si>
  <si>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</si>
  <si>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</si>
  <si>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</si>
  <si>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</si>
  <si>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</si>
  <si>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</si>
  <si>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</si>
  <si>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</si>
  <si>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</si>
  <si>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</si>
  <si>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</si>
  <si>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</si>
  <si>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</si>
  <si>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</si>
  <si>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</si>
  <si>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</si>
  <si>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</si>
  <si>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</si>
  <si>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</si>
  <si>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</si>
  <si>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</si>
  <si>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</si>
  <si>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</si>
  <si>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</si>
  <si>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</si>
  <si>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</si>
  <si>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</si>
  <si>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</si>
  <si>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</si>
  <si>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</si>
  <si>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</si>
  <si>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</si>
  <si>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</si>
  <si>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</si>
  <si>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</si>
  <si>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</si>
  <si>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</si>
  <si>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</si>
  <si>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</si>
  <si>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</si>
  <si>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</si>
  <si>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</si>
  <si>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</si>
  <si>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</si>
  <si>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</si>
  <si>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</si>
  <si>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</si>
  <si>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</si>
  <si>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</si>
  <si>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</si>
  <si>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</si>
  <si>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</si>
  <si>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</si>
  <si>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</si>
  <si>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</si>
  <si>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</si>
  <si>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</si>
  <si>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</si>
  <si>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</si>
  <si>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</si>
  <si>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</si>
  <si>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</si>
  <si>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</si>
  <si>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</si>
  <si>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</si>
  <si>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</si>
  <si>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</si>
  <si>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</si>
  <si>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</si>
  <si>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</si>
  <si>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</si>
  <si>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</si>
  <si>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</si>
  <si>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</si>
  <si>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</si>
  <si>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</si>
  <si>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</si>
  <si>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</si>
  <si>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</si>
  <si>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</si>
  <si>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</si>
  <si>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</si>
  <si>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</si>
  <si>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</si>
  <si>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</si>
  <si>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</si>
  <si>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</si>
  <si>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</si>
  <si>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</si>
  <si>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</si>
  <si>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</si>
  <si>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</si>
  <si>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</si>
  <si>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</si>
  <si>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</si>
  <si>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</si>
  <si>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</si>
  <si>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</si>
  <si>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</si>
  <si>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</si>
  <si>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</si>
  <si>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</si>
  <si>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</si>
  <si>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</si>
  <si>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</si>
  <si>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</si>
  <si>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</si>
  <si>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</si>
  <si>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</si>
  <si>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</si>
  <si>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</si>
  <si>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</si>
  <si>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</si>
  <si>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</si>
  <si>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</si>
  <si>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</si>
  <si>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</si>
  <si>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</si>
  <si>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</si>
  <si>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</si>
  <si>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</si>
  <si>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</si>
  <si>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</si>
  <si>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</si>
  <si>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</si>
  <si>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</si>
  <si>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</si>
  <si>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</si>
  <si>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</si>
  <si>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</si>
  <si>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</si>
  <si>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</si>
  <si>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</si>
  <si>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</si>
  <si>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</si>
  <si>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</si>
  <si>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</si>
  <si>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</si>
  <si>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</si>
  <si>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</si>
  <si>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</si>
  <si>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</si>
  <si>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</si>
  <si>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</si>
  <si>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</si>
  <si>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</si>
  <si>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</si>
  <si>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</si>
  <si>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</si>
  <si>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</si>
  <si>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</si>
  <si>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</si>
  <si>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</si>
  <si>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</si>
  <si>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</si>
  <si>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</si>
  <si>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</si>
  <si>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</si>
  <si>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</si>
  <si>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</si>
  <si>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</si>
  <si>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</si>
  <si>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</si>
  <si>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</si>
  <si>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</si>
  <si>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</si>
  <si>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</si>
  <si>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</si>
  <si>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</si>
  <si>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</si>
  <si>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</si>
  <si>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</si>
  <si>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</si>
  <si>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</si>
  <si>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</si>
  <si>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</si>
  <si>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</si>
  <si>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</si>
  <si>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</si>
  <si>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</si>
  <si>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</si>
  <si>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</si>
  <si>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</si>
  <si>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</si>
  <si>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</si>
  <si>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</si>
  <si>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</si>
  <si>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</si>
  <si>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</si>
  <si>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</si>
  <si>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</si>
  <si>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</si>
  <si>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</si>
  <si>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</si>
  <si>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</si>
  <si>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</si>
  <si>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</si>
  <si>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</si>
  <si>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</si>
  <si>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</si>
  <si>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</si>
  <si>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</si>
  <si>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</si>
  <si>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</si>
  <si>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</si>
  <si>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</si>
  <si>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</si>
  <si>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</si>
  <si>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</si>
  <si>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</si>
  <si>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</si>
  <si>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</si>
  <si>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</si>
  <si>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</si>
  <si>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</si>
  <si>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</si>
  <si>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</si>
  <si>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</si>
  <si>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</si>
  <si>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</si>
  <si>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</si>
  <si>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</si>
  <si>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</si>
  <si>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</si>
  <si>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</si>
  <si>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</si>
  <si>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</si>
  <si>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</si>
  <si>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</si>
  <si>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</si>
  <si>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</si>
  <si>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</si>
  <si>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</si>
  <si>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</si>
  <si>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</si>
  <si>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</si>
  <si>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</si>
  <si>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</si>
  <si>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</si>
  <si>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</si>
  <si>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</si>
  <si>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</si>
  <si>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</si>
  <si>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</si>
  <si>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</si>
  <si>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</si>
  <si>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</si>
  <si>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</si>
  <si>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</si>
  <si>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</si>
  <si>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</si>
  <si>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</si>
  <si>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</si>
  <si>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</si>
  <si>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</si>
  <si>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</si>
  <si>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</si>
  <si>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</si>
  <si>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</si>
  <si>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</si>
  <si>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</si>
  <si>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</si>
  <si>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</si>
  <si>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</si>
  <si>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</si>
  <si>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</si>
  <si>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</si>
  <si>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</si>
  <si>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</si>
  <si>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</si>
  <si>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</si>
  <si>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</si>
  <si>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</si>
  <si>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</si>
  <si>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</si>
  <si>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</si>
  <si>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</si>
  <si>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</si>
  <si>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</si>
  <si>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</si>
  <si>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</si>
  <si>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</si>
  <si>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</si>
  <si>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</si>
  <si>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</si>
  <si>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</si>
  <si>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</si>
  <si>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</si>
  <si>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</si>
  <si>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</si>
  <si>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</si>
  <si>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</si>
  <si>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</si>
  <si>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</si>
  <si>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</si>
  <si>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</si>
  <si>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</si>
  <si>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</si>
  <si>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</si>
  <si>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</si>
  <si>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</si>
  <si>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</si>
  <si>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</si>
  <si>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</si>
  <si>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</si>
  <si>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</si>
  <si>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</si>
  <si>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</si>
  <si>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</si>
  <si>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</si>
  <si>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</si>
  <si>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</si>
  <si>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</si>
  <si>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</si>
  <si>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</si>
  <si>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</si>
  <si>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</si>
  <si>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</si>
  <si>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</si>
  <si>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</si>
  <si>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</si>
  <si>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</si>
  <si>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</si>
  <si>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</si>
  <si>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</si>
  <si>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</si>
  <si>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</si>
  <si>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</si>
  <si>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</si>
  <si>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</si>
  <si>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</si>
  <si>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</si>
  <si>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</si>
  <si>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</si>
  <si>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</si>
  <si>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</si>
  <si>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</si>
  <si>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</si>
  <si>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</si>
  <si>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</si>
  <si>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</si>
  <si>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</si>
  <si>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</si>
  <si>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</si>
  <si>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</si>
  <si>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</si>
  <si>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</si>
  <si>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</si>
  <si>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</si>
  <si>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</si>
  <si>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</si>
  <si>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</si>
  <si>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</si>
  <si>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</si>
  <si>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</si>
  <si>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</si>
  <si>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</si>
  <si>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</si>
  <si>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</si>
  <si>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</si>
  <si>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</si>
  <si>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</si>
  <si>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</si>
  <si>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</si>
  <si>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</si>
  <si>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</si>
  <si>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</si>
  <si>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</si>
  <si>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</si>
  <si>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</si>
  <si>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</si>
  <si>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</si>
  <si>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</si>
  <si>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</si>
  <si>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</si>
  <si>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</si>
  <si>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</si>
  <si>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</si>
  <si>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</si>
  <si>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</si>
  <si>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</si>
  <si>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</si>
  <si>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</si>
  <si>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</si>
  <si>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</si>
  <si>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</si>
  <si>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</si>
  <si>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</si>
  <si>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</si>
  <si>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</si>
  <si>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</si>
  <si>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</si>
  <si>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</si>
  <si>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</si>
  <si>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</si>
  <si>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</si>
  <si>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</si>
  <si>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</si>
  <si>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</si>
  <si>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</si>
  <si>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</si>
  <si>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</si>
  <si>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</si>
  <si>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</si>
  <si>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</si>
  <si>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</si>
  <si>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</si>
  <si>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</si>
  <si>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</si>
  <si>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</si>
  <si>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</si>
  <si>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</si>
  <si>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</si>
  <si>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</si>
  <si>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</si>
  <si>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</si>
  <si>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</si>
  <si>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</si>
  <si>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</si>
  <si>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</si>
  <si>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</si>
  <si>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</si>
  <si>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</si>
  <si>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</si>
  <si>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</si>
  <si>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</si>
  <si>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</si>
  <si>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</si>
  <si>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</si>
  <si>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</si>
  <si>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</si>
  <si>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</si>
  <si>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</si>
  <si>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</si>
  <si>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</si>
  <si>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</si>
  <si>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</si>
  <si>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</si>
  <si>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</si>
  <si>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</si>
  <si>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</si>
  <si>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</si>
  <si>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</si>
  <si>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</si>
  <si>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</si>
  <si>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</si>
  <si>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</si>
  <si>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</si>
  <si>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</si>
  <si>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</si>
  <si>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</si>
  <si>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</si>
  <si>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</si>
  <si>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</si>
  <si>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</si>
  <si>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</si>
  <si>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</si>
  <si>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</si>
  <si>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</si>
  <si>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</si>
  <si>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</si>
  <si>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</si>
  <si>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</si>
  <si>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</si>
  <si>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</si>
  <si>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</si>
  <si>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</si>
  <si>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</si>
  <si>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</si>
  <si>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</si>
  <si>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</si>
  <si>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</si>
  <si>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</si>
  <si>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</si>
  <si>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</si>
  <si>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</si>
  <si>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</si>
  <si>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</si>
  <si>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</si>
  <si>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</si>
  <si>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</si>
  <si>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</si>
  <si>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</si>
  <si>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</si>
  <si>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</si>
  <si>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</si>
  <si>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</si>
  <si>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</si>
  <si>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</si>
  <si>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</si>
  <si>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</si>
  <si>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</si>
  <si>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</si>
  <si>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</si>
  <si>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</si>
  <si>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</si>
  <si>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</si>
  <si>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</si>
  <si>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</si>
  <si>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</si>
  <si>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</si>
  <si>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</si>
  <si>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</si>
  <si>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</si>
  <si>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</si>
  <si>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</si>
  <si>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</si>
  <si>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</si>
  <si>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</si>
  <si>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</si>
  <si>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</si>
  <si>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</si>
  <si>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</si>
  <si>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</si>
  <si>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</si>
  <si>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</si>
  <si>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</si>
  <si>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</si>
  <si>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</si>
  <si>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</si>
  <si>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</si>
  <si>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</si>
  <si>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</si>
  <si>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</si>
  <si>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</si>
  <si>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</si>
  <si>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</si>
  <si>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</si>
  <si>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</si>
  <si>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</si>
  <si>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</si>
  <si>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</si>
  <si>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</si>
  <si>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</si>
  <si>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</si>
  <si>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</si>
  <si>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</si>
  <si>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</si>
  <si>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</si>
  <si>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</si>
  <si>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</si>
  <si>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</si>
  <si>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</si>
  <si>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</si>
  <si>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</si>
  <si>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</si>
  <si>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</si>
  <si>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</si>
  <si>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</si>
  <si>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</si>
  <si>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</si>
  <si>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</si>
  <si>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</si>
  <si>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</si>
  <si>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</si>
  <si>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</si>
  <si>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</si>
  <si>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</si>
  <si>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</si>
  <si>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</si>
  <si>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</si>
  <si>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</si>
  <si>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</si>
  <si>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</si>
  <si>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</si>
  <si>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</si>
  <si>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</si>
  <si>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</si>
  <si>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</si>
  <si>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</si>
  <si>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</si>
  <si>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</si>
  <si>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</si>
  <si>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</si>
  <si>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</si>
  <si>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</si>
  <si>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</si>
  <si>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</si>
  <si>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</si>
  <si>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</si>
  <si>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</si>
  <si>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</si>
  <si>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</si>
  <si>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</si>
  <si>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</si>
  <si>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</si>
  <si>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</si>
  <si>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</si>
  <si>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</si>
  <si>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</si>
  <si>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</si>
  <si>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</si>
  <si>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</si>
  <si>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</si>
  <si>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</si>
  <si>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</si>
  <si>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</si>
  <si>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</si>
  <si>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</si>
  <si>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</si>
  <si>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</si>
  <si>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</si>
  <si>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</si>
  <si>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</si>
  <si>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</si>
  <si>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</si>
  <si>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</si>
  <si>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</si>
  <si>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</si>
  <si>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</si>
  <si>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</si>
  <si>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</si>
  <si>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</si>
  <si>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</si>
  <si>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</si>
  <si>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</si>
  <si>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</si>
  <si>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</si>
  <si>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</si>
  <si>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</si>
  <si>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</si>
  <si>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</si>
  <si>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</si>
  <si>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</si>
  <si>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</si>
  <si>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</si>
  <si>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</si>
  <si>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</si>
  <si>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</si>
  <si>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</si>
  <si>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</si>
  <si>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</si>
  <si>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</si>
  <si>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</si>
  <si>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</si>
  <si>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</si>
  <si>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</si>
  <si>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</si>
  <si>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</si>
  <si>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</si>
  <si>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</si>
  <si>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</si>
  <si>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</si>
  <si>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</si>
  <si>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</si>
  <si>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</si>
  <si>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</si>
  <si>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</si>
  <si>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</si>
  <si>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</si>
  <si>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</si>
  <si>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</si>
  <si>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</si>
  <si>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</si>
  <si>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</si>
  <si>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</si>
  <si>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</si>
  <si>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</si>
  <si>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</si>
  <si>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</si>
  <si>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</si>
  <si>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</si>
  <si>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</si>
  <si>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</si>
  <si>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</si>
  <si>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</si>
  <si>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</si>
  <si>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</si>
  <si>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</si>
  <si>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</si>
  <si>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</si>
  <si>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</si>
  <si>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</si>
  <si>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</si>
  <si>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</si>
  <si>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</si>
  <si>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</si>
  <si>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</si>
  <si>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</si>
  <si>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</si>
  <si>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</si>
  <si>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</si>
  <si>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</si>
  <si>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</si>
  <si>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</si>
  <si>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</si>
  <si>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</si>
  <si>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</si>
  <si>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</si>
  <si>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</si>
  <si>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</si>
  <si>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</si>
  <si>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</si>
  <si>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</si>
  <si>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</si>
  <si>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</si>
  <si>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</si>
  <si>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</si>
  <si>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</si>
  <si>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</si>
  <si>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</si>
  <si>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</si>
  <si>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</si>
  <si>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</si>
  <si>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</si>
  <si>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</si>
  <si>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</si>
  <si>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</si>
  <si>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</si>
  <si>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</si>
  <si>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</si>
  <si>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</si>
  <si>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</si>
  <si>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</si>
  <si>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</si>
  <si>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</si>
  <si>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</si>
  <si>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</si>
  <si>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</si>
  <si>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</si>
  <si>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</si>
  <si>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</si>
  <si>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</si>
  <si>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</si>
  <si>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</si>
  <si>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</si>
  <si>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</si>
  <si>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</si>
  <si>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</si>
  <si>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</si>
  <si>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</si>
  <si>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</si>
  <si>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</si>
  <si>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</si>
  <si>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</si>
  <si>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</si>
  <si>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</si>
  <si>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</si>
  <si>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</si>
  <si>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</si>
  <si>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</si>
  <si>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</si>
  <si>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</si>
  <si>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</si>
  <si>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</si>
  <si>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</si>
  <si>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</si>
  <si>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</si>
  <si>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</si>
  <si>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</si>
  <si>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</si>
  <si>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</si>
  <si>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</si>
  <si>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</si>
  <si>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</si>
  <si>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</si>
  <si>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</si>
  <si>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</si>
  <si>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</si>
  <si>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</si>
  <si>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</si>
  <si>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</si>
  <si>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</si>
  <si>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</si>
  <si>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</si>
  <si>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</si>
  <si>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</si>
  <si>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</si>
  <si>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</si>
  <si>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</si>
  <si>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</si>
  <si>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</si>
  <si>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</si>
  <si>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</si>
  <si>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</si>
  <si>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</si>
  <si>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</si>
  <si>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</si>
  <si>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</si>
  <si>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</si>
  <si>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</si>
  <si>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</si>
  <si>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</si>
  <si>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</si>
  <si>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</si>
  <si>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</si>
  <si>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</si>
  <si>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</si>
  <si>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</si>
  <si>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</si>
  <si>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</si>
  <si>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</si>
  <si>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</si>
  <si>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</si>
  <si>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</si>
  <si>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</si>
  <si>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</si>
  <si>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</si>
  <si>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</si>
  <si>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</si>
  <si>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</si>
  <si>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</si>
  <si>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</si>
  <si>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</si>
  <si>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</si>
  <si>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</si>
  <si>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</si>
  <si>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</si>
  <si>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</si>
  <si>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</si>
  <si>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</si>
  <si>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</si>
  <si>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</si>
  <si>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</si>
  <si>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</si>
  <si>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</si>
  <si>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</si>
  <si>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</si>
  <si>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</si>
  <si>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</si>
  <si>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</si>
  <si>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</si>
  <si>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</si>
  <si>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</si>
  <si>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</si>
  <si>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</si>
  <si>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</si>
  <si>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</si>
  <si>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</si>
  <si>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</si>
  <si>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</si>
  <si>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</si>
  <si>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</si>
  <si>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</si>
  <si>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</si>
  <si>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</si>
  <si>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</si>
  <si>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</si>
  <si>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</si>
  <si>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</si>
  <si>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</si>
  <si>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</si>
  <si>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</si>
  <si>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</si>
  <si>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</si>
  <si>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</si>
  <si>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</si>
  <si>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</si>
  <si>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</si>
  <si>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</si>
  <si>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</si>
  <si>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</si>
  <si>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</si>
  <si>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</si>
  <si>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</si>
  <si>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</si>
  <si>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</si>
  <si>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</si>
  <si>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</si>
  <si>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</si>
  <si>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</si>
  <si>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</si>
  <si>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</si>
  <si>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</si>
  <si>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</si>
  <si>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</si>
  <si>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</si>
  <si>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</si>
  <si>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</si>
  <si>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</si>
  <si>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</si>
  <si>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</si>
  <si>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</si>
  <si>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</si>
  <si>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</si>
  <si>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</si>
  <si>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</si>
  <si>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</si>
  <si>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</si>
  <si>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</si>
  <si>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</si>
  <si>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</si>
  <si>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</si>
  <si>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</si>
  <si>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</si>
  <si>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</si>
  <si>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</si>
  <si>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</si>
  <si>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</si>
  <si>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</si>
  <si>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</si>
  <si>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</si>
  <si>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</si>
  <si>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</si>
  <si>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</si>
  <si>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</si>
  <si>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</si>
  <si>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</si>
  <si>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</si>
  <si>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</si>
  <si>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</si>
  <si>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</si>
  <si>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</si>
  <si>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</si>
  <si>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</si>
  <si>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</si>
  <si>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</si>
  <si>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</si>
  <si>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</si>
  <si>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</si>
  <si>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</si>
  <si>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</si>
  <si>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</si>
  <si>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</si>
  <si>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</si>
  <si>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</si>
  <si>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</si>
  <si>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</si>
  <si>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</si>
  <si>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</si>
  <si>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</si>
  <si>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</si>
  <si>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</si>
  <si>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</si>
  <si>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</si>
  <si>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</si>
  <si>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</si>
  <si>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</si>
  <si>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</si>
  <si>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</si>
  <si>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</si>
  <si>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</si>
  <si>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</si>
  <si>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</si>
  <si>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</si>
  <si>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</si>
  <si>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</si>
  <si>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</si>
  <si>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</si>
  <si>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</si>
  <si>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</si>
  <si>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</si>
  <si>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</si>
  <si>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</si>
  <si>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</si>
  <si>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</si>
  <si>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</si>
  <si>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</si>
  <si>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</si>
  <si>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</si>
  <si>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</si>
  <si>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</si>
  <si>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</si>
  <si>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</si>
  <si>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</si>
  <si>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</si>
  <si>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</si>
  <si>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</si>
  <si>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</si>
  <si>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</si>
  <si>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</si>
  <si>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</si>
  <si>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</si>
  <si>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</si>
  <si>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</si>
  <si>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</si>
  <si>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</si>
  <si>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</si>
  <si>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</si>
  <si>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</si>
  <si>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</si>
  <si>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</si>
  <si>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</si>
  <si>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</si>
  <si>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</si>
  <si>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</si>
  <si>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</si>
  <si>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</si>
  <si>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</si>
  <si>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</si>
  <si>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</si>
  <si>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</si>
  <si>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</si>
  <si>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</si>
  <si>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</si>
  <si>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</si>
  <si>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</si>
  <si>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</si>
  <si>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</si>
  <si>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</si>
  <si>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</si>
  <si>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</si>
  <si>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</si>
  <si>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</si>
  <si>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</si>
  <si>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</si>
  <si>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</si>
  <si>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</si>
  <si>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</si>
  <si>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</si>
  <si>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</si>
  <si>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</si>
  <si>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</si>
  <si>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</si>
  <si>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</si>
  <si>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</si>
  <si>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</si>
  <si>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</si>
  <si>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</si>
  <si>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</si>
  <si>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</si>
  <si>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</si>
  <si>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</si>
  <si>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</si>
  <si>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</si>
  <si>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</si>
  <si>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</si>
  <si>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</si>
  <si>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</si>
  <si>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</si>
  <si>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</si>
  <si>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</si>
  <si>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</si>
  <si>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</si>
  <si>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</si>
  <si>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</si>
  <si>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</si>
  <si>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</si>
  <si>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</si>
  <si>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</si>
  <si>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</si>
  <si>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</si>
  <si>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</si>
  <si>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</si>
  <si>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</si>
  <si>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</si>
  <si>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</si>
  <si>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</si>
  <si>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</si>
  <si>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</si>
  <si>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</si>
  <si>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</si>
  <si>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</si>
  <si>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</si>
  <si>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</si>
  <si>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</si>
  <si>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</si>
  <si>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</si>
  <si>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</si>
  <si>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</si>
  <si>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</si>
  <si>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</si>
  <si>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</si>
  <si>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</si>
  <si>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</si>
  <si>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</si>
  <si>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</si>
  <si>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</si>
  <si>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</si>
  <si>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</si>
  <si>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</si>
  <si>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</si>
  <si>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</si>
  <si>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</si>
  <si>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</si>
  <si>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</si>
  <si>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</si>
  <si>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</si>
  <si>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</si>
  <si>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</si>
  <si>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</si>
  <si>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</si>
  <si>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</si>
  <si>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</si>
  <si>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</si>
  <si>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</si>
  <si>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</si>
  <si>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</si>
  <si>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</si>
  <si>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</si>
  <si>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</si>
  <si>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</si>
  <si>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</si>
  <si>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</si>
  <si>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</si>
  <si>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</si>
  <si>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</si>
  <si>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</si>
  <si>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</si>
  <si>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</si>
  <si>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</si>
  <si>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</si>
  <si>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</si>
  <si>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</si>
  <si>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</si>
  <si>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</si>
  <si>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</si>
  <si>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</si>
  <si>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</si>
  <si>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</si>
  <si>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</si>
  <si>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</si>
  <si>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</si>
  <si>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</si>
  <si>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</si>
  <si>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</si>
  <si>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</si>
  <si>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</si>
  <si>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</si>
  <si>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</si>
  <si>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</si>
  <si>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</si>
  <si>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</si>
  <si>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</si>
  <si>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</si>
  <si>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</si>
  <si>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</si>
  <si>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</si>
  <si>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</si>
  <si>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</si>
  <si>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</si>
  <si>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</si>
  <si>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</si>
  <si>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</si>
  <si>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</si>
  <si>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</si>
  <si>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</si>
  <si>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</si>
  <si>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</si>
  <si>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</si>
  <si>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</si>
  <si>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</si>
  <si>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</si>
  <si>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</si>
  <si>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</si>
  <si>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</si>
  <si>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</si>
  <si>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</si>
  <si>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</si>
  <si>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</si>
  <si>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</si>
  <si>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</si>
  <si>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</si>
  <si>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</si>
  <si>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</si>
  <si>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</si>
  <si>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</si>
  <si>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</si>
  <si>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</si>
  <si>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</si>
  <si>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</si>
  <si>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</si>
  <si>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</si>
  <si>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</si>
  <si>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</si>
  <si>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</si>
  <si>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</si>
  <si>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</si>
  <si>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</si>
  <si>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</si>
  <si>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</si>
  <si>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</si>
  <si>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</si>
  <si>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</si>
  <si>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</si>
  <si>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</si>
  <si>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</si>
  <si>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</si>
  <si>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</si>
  <si>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</si>
  <si>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</si>
  <si>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</si>
  <si>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</si>
  <si>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</si>
  <si>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</si>
  <si>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</si>
  <si>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</si>
  <si>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</si>
  <si>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</si>
  <si>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</si>
  <si>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</si>
  <si>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</si>
  <si>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</si>
  <si>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</si>
  <si>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</si>
  <si>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</si>
  <si>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</si>
  <si>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</si>
  <si>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</si>
  <si>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</si>
  <si>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</si>
  <si>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</si>
  <si>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</si>
  <si>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</si>
  <si>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</si>
  <si>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</si>
  <si>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</si>
  <si>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</si>
  <si>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</si>
  <si>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</si>
  <si>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</si>
  <si>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</si>
  <si>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</si>
  <si>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</si>
  <si>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</si>
  <si>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</si>
  <si>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</si>
  <si>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</si>
  <si>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</si>
  <si>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</si>
  <si>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</si>
  <si>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</si>
  <si>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</si>
  <si>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</si>
  <si>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</si>
  <si>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</si>
  <si>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</si>
  <si>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</si>
  <si>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</si>
  <si>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</si>
  <si>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</si>
  <si>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</si>
  <si>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</si>
  <si>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</si>
  <si>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</si>
  <si>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</si>
  <si>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</si>
  <si>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</si>
  <si>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</si>
  <si>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</si>
  <si>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</si>
  <si>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</si>
  <si>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</si>
  <si>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</si>
  <si>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</si>
  <si>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</si>
  <si>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</si>
  <si>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</si>
  <si>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</si>
  <si>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</si>
  <si>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</si>
  <si>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</si>
  <si>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</si>
  <si>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</si>
  <si>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</si>
  <si>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</si>
  <si>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</si>
  <si>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</si>
  <si>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</si>
  <si>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</si>
  <si>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</si>
  <si>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</si>
  <si>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</si>
  <si>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</si>
  <si>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</si>
  <si>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</si>
  <si>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</si>
  <si>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</si>
  <si>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</si>
  <si>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</si>
  <si>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</si>
  <si>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</si>
  <si>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</si>
  <si>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</si>
  <si>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</si>
  <si>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</si>
  <si>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</si>
  <si>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</si>
  <si>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</si>
  <si>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</si>
  <si>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</si>
  <si>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</si>
  <si>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</si>
  <si>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</si>
  <si>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</si>
  <si>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</si>
  <si>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</si>
  <si>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</si>
  <si>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</si>
  <si>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</si>
  <si>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</si>
  <si>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</si>
  <si>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</si>
  <si>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</si>
  <si>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</si>
  <si>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</si>
  <si>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</si>
  <si>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</si>
  <si>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</si>
  <si>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</si>
  <si>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</si>
  <si>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</si>
  <si>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</si>
  <si>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</si>
  <si>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</si>
  <si>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</si>
  <si>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</si>
  <si>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</si>
  <si>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</si>
  <si>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</si>
  <si>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</si>
  <si>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</si>
  <si>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</si>
  <si>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</si>
  <si>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</si>
  <si>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</si>
  <si>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</si>
  <si>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</si>
  <si>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</si>
  <si>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</si>
  <si>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</si>
  <si>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</si>
  <si>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</si>
  <si>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</si>
  <si>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</si>
  <si>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</si>
  <si>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</si>
  <si>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</si>
  <si>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</si>
  <si>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</si>
  <si>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</si>
  <si>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</si>
  <si>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</si>
  <si>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</si>
  <si>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</si>
  <si>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</si>
  <si>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</si>
  <si>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</si>
  <si>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</si>
  <si>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</si>
  <si>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</si>
  <si>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</si>
  <si>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</si>
  <si>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</si>
  <si>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</si>
  <si>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</si>
  <si>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</si>
  <si>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</si>
  <si>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</si>
  <si>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</si>
  <si>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</si>
  <si>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</si>
  <si>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</si>
  <si>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</si>
  <si>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</si>
  <si>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</si>
  <si>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</si>
  <si>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</si>
  <si>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</si>
  <si>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</si>
  <si>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</si>
  <si>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</si>
  <si>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</si>
  <si>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</si>
  <si>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</si>
  <si>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</si>
  <si>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</si>
  <si>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</si>
  <si>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</si>
  <si>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</si>
  <si>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</si>
  <si>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</si>
  <si>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</si>
  <si>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</si>
  <si>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</si>
  <si>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</si>
  <si>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</si>
  <si>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</si>
  <si>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</si>
  <si>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</si>
  <si>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</si>
  <si>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</si>
  <si>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</si>
  <si>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</si>
  <si>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</si>
  <si>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</si>
  <si>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</si>
  <si>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</si>
  <si>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</si>
  <si>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</si>
  <si>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</si>
  <si>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</si>
  <si>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</si>
  <si>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</si>
  <si>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</si>
  <si>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</si>
  <si>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</si>
  <si>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</si>
  <si>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</si>
  <si>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</si>
  <si>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</si>
  <si>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</si>
  <si>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</si>
  <si>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</si>
  <si>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</si>
  <si>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</si>
  <si>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</si>
  <si>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</si>
  <si>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</si>
  <si>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</si>
  <si>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</si>
  <si>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</si>
  <si>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</si>
  <si>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</si>
  <si>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</si>
  <si>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</si>
  <si>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</si>
  <si>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</si>
  <si>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</si>
  <si>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</si>
  <si>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</si>
  <si>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</si>
  <si>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</si>
  <si>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</si>
  <si>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</si>
  <si>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</si>
  <si>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</si>
  <si>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</si>
  <si>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</si>
  <si>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</si>
  <si>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</si>
  <si>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</si>
  <si>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</si>
  <si>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</si>
  <si>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</si>
  <si>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</si>
  <si>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</si>
  <si>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</si>
  <si>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</si>
  <si>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</si>
  <si>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</si>
  <si>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</si>
  <si>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</si>
  <si>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</si>
  <si>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</si>
  <si>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</si>
  <si>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</si>
  <si>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</si>
  <si>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</si>
  <si>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</si>
  <si>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</si>
  <si>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</si>
  <si>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</si>
  <si>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</si>
  <si>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</si>
  <si>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</si>
  <si>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</si>
  <si>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</si>
  <si>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</si>
  <si>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</si>
  <si>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</si>
  <si>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</si>
  <si>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</si>
  <si>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</si>
  <si>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</si>
  <si>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</si>
  <si>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</si>
  <si>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</si>
  <si>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</si>
  <si>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</si>
  <si>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</si>
  <si>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</si>
  <si>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</si>
  <si>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</si>
  <si>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</si>
  <si>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</si>
  <si>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</si>
  <si>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</si>
  <si>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</si>
  <si>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</si>
  <si>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</si>
  <si>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</si>
  <si>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</si>
  <si>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</si>
  <si>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</si>
  <si>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</si>
  <si>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</si>
  <si>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</si>
  <si>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</si>
  <si>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</si>
  <si>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</si>
  <si>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</si>
  <si>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</si>
  <si>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</si>
  <si>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</si>
  <si>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</si>
  <si>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</si>
  <si>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</si>
  <si>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</si>
  <si>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</si>
  <si>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</si>
  <si>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</si>
  <si>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</si>
  <si>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</si>
  <si>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</si>
  <si>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</si>
  <si>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</si>
  <si>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</si>
  <si>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</si>
  <si>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</si>
  <si>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</si>
  <si>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</si>
  <si>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</si>
  <si>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</si>
  <si>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</si>
  <si>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</si>
  <si>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</si>
  <si>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</si>
  <si>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</si>
  <si>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</si>
  <si>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</si>
  <si>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</si>
  <si>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</si>
  <si>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</si>
  <si>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</si>
  <si>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</si>
  <si>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</si>
  <si>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</si>
  <si>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</si>
  <si>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</si>
  <si>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</si>
  <si>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</si>
  <si>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</si>
  <si>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</si>
  <si>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</si>
  <si>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</si>
  <si>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</si>
  <si>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</si>
  <si>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</si>
  <si>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</si>
  <si>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</si>
  <si>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</si>
  <si>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</si>
  <si>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</si>
  <si>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</si>
  <si>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</si>
  <si>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</si>
  <si>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</si>
  <si>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</si>
  <si>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</si>
  <si>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</si>
  <si>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</si>
  <si>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</si>
  <si>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</si>
  <si>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</si>
  <si>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</si>
  <si>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</si>
  <si>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</si>
  <si>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</si>
  <si>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</si>
  <si>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</si>
  <si>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</si>
  <si>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</si>
  <si>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</si>
  <si>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</si>
  <si>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</si>
  <si>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</si>
  <si>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</si>
  <si>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</si>
  <si>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</si>
  <si>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</si>
  <si>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</si>
  <si>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</si>
  <si>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</si>
  <si>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</si>
  <si>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</si>
  <si>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</si>
  <si>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</si>
  <si>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</si>
  <si>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</si>
  <si>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</si>
  <si>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</si>
  <si>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</si>
  <si>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</si>
  <si>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</si>
  <si>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</si>
  <si>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</si>
  <si>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</si>
  <si>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</si>
  <si>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</si>
  <si>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</si>
  <si>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</si>
  <si>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</si>
  <si>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</si>
  <si>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</si>
  <si>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</si>
  <si>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</si>
  <si>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</si>
  <si>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</si>
  <si>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</si>
  <si>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</si>
  <si>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</si>
  <si>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</si>
  <si>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</si>
  <si>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</si>
  <si>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</si>
  <si>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</si>
  <si>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</si>
  <si>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</si>
  <si>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</si>
  <si>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</si>
  <si>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</si>
  <si>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</si>
  <si>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</si>
  <si>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</si>
  <si>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</si>
  <si>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</si>
  <si>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</si>
  <si>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</si>
  <si>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</si>
  <si>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</si>
  <si>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</si>
  <si>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</si>
  <si>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</si>
  <si>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</si>
  <si>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</si>
  <si>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</si>
  <si>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</si>
  <si>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</si>
  <si>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</si>
  <si>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</si>
  <si>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</si>
  <si>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</si>
  <si>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</si>
  <si>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</si>
  <si>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</si>
  <si>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</si>
  <si>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</si>
  <si>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</si>
  <si>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</si>
  <si>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</si>
  <si>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</si>
  <si>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</si>
  <si>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</si>
  <si>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</si>
  <si>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</si>
  <si>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</si>
  <si>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</si>
  <si>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</si>
  <si>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</si>
  <si>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</si>
  <si>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</si>
  <si>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</si>
  <si>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</si>
  <si>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</si>
  <si>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</si>
  <si>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</si>
  <si>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</si>
  <si>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</si>
  <si>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</si>
  <si>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</si>
  <si>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</si>
  <si>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</si>
  <si>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</si>
  <si>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</si>
  <si>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</si>
  <si>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</si>
  <si>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</si>
  <si>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</si>
  <si>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</si>
  <si>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</si>
  <si>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</si>
  <si>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</si>
  <si>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</si>
  <si>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</si>
  <si>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</si>
  <si>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</si>
  <si>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</si>
  <si>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</si>
  <si>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</si>
  <si>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</si>
  <si>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</si>
  <si>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</si>
  <si>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</si>
  <si>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</si>
  <si>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</si>
  <si>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</si>
  <si>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</si>
  <si>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</si>
  <si>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</si>
  <si>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</si>
  <si>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</si>
  <si>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</si>
  <si>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</si>
  <si>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</si>
  <si>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</si>
  <si>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</si>
  <si>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</si>
  <si>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</si>
  <si>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</si>
  <si>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</si>
  <si>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</si>
  <si>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</si>
  <si>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</si>
  <si>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</si>
  <si>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</si>
  <si>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</si>
  <si>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</si>
  <si>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</si>
  <si>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</si>
  <si>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</si>
  <si>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</si>
  <si>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</si>
  <si>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</si>
  <si>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</si>
  <si>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</si>
  <si>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</si>
  <si>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</si>
  <si>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</si>
  <si>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</si>
  <si>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</si>
  <si>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</si>
  <si>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</si>
  <si>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</si>
  <si>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</si>
  <si>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</si>
  <si>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</si>
  <si>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</si>
  <si>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</si>
  <si>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</si>
  <si>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</si>
  <si>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</si>
  <si>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</si>
  <si>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</si>
  <si>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</si>
  <si>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</si>
  <si>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</si>
  <si>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</si>
  <si>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</si>
  <si>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</si>
  <si>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</si>
  <si>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</si>
  <si>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</si>
  <si>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</si>
  <si>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</si>
  <si>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</si>
  <si>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</si>
  <si>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</si>
  <si>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</si>
  <si>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</si>
  <si>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</si>
  <si>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</si>
  <si>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</si>
  <si>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</si>
  <si>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</si>
  <si>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</si>
  <si>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</si>
  <si>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</si>
  <si>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</si>
  <si>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</si>
  <si>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</si>
  <si>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</si>
  <si>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</si>
  <si>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</si>
  <si>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</si>
  <si>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</si>
  <si>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</si>
  <si>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</si>
  <si>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</si>
  <si>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</si>
  <si>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</si>
  <si>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</si>
  <si>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</si>
  <si>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</si>
  <si>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</si>
  <si>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</si>
  <si>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</si>
  <si>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</si>
  <si>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</si>
  <si>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</si>
  <si>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</si>
  <si>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</si>
  <si>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</si>
  <si>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</si>
  <si>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</si>
  <si>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</si>
  <si>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</si>
  <si>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</si>
  <si>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</si>
  <si>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</si>
  <si>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</si>
  <si>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</si>
  <si>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</si>
  <si>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</si>
  <si>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</si>
  <si>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</si>
  <si>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</si>
  <si>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</si>
  <si>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</si>
  <si>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</si>
  <si>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</si>
  <si>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</si>
  <si>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</si>
  <si>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</si>
  <si>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</si>
  <si>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</si>
  <si>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</si>
  <si>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</si>
  <si>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</si>
  <si>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</si>
  <si>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</si>
  <si>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</si>
  <si>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</si>
  <si>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</si>
  <si>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</si>
  <si>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</si>
  <si>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</si>
  <si>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</si>
  <si>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</si>
  <si>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</si>
  <si>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</si>
  <si>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</si>
  <si>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</si>
  <si>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</si>
  <si>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</si>
  <si>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</si>
  <si>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</si>
  <si>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</si>
  <si>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</si>
  <si>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</si>
  <si>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</si>
  <si>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</si>
  <si>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</si>
  <si>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</si>
  <si>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</si>
  <si>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</si>
  <si>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</si>
  <si>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</si>
  <si>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</si>
  <si>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</si>
  <si>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</si>
  <si>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</si>
  <si>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</si>
  <si>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</si>
  <si>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</si>
  <si>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</si>
  <si>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</si>
  <si>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</si>
  <si>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</si>
  <si>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</si>
  <si>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</si>
  <si>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</si>
  <si>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</si>
  <si>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</si>
  <si>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</si>
  <si>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</si>
  <si>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</si>
  <si>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</si>
  <si>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</si>
  <si>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</si>
  <si>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</si>
  <si>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</si>
  <si>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</si>
  <si>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</si>
  <si>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</si>
  <si>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</si>
  <si>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</si>
  <si>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</si>
  <si>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</si>
  <si>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</si>
  <si>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</si>
  <si>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</si>
  <si>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</si>
  <si>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</si>
  <si>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</si>
  <si>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</si>
  <si>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</si>
  <si>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</si>
  <si>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</si>
  <si>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</si>
  <si>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</si>
  <si>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</si>
  <si>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</si>
  <si>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</si>
  <si>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</si>
  <si>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</si>
  <si>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</si>
  <si>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</si>
  <si>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</si>
  <si>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</si>
  <si>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</si>
  <si>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</si>
  <si>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</si>
  <si>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</si>
  <si>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</si>
  <si>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</si>
  <si>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</si>
  <si>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</si>
  <si>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</si>
  <si>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</si>
  <si>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</si>
  <si>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</si>
  <si>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</si>
  <si>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</si>
  <si>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</si>
  <si>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</si>
  <si>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</si>
  <si>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</si>
  <si>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</si>
  <si>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</si>
  <si>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</si>
  <si>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</si>
  <si>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</si>
  <si>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</si>
  <si>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</si>
  <si>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</si>
  <si>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</si>
  <si>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</si>
  <si>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</si>
  <si>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</si>
  <si>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</si>
  <si>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</si>
  <si>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</si>
  <si>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</si>
  <si>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</si>
  <si>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</si>
  <si>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</si>
  <si>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</si>
  <si>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</si>
  <si>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</si>
  <si>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</si>
  <si>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</si>
  <si>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</si>
  <si>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</si>
  <si>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</si>
  <si>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</si>
  <si>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</si>
  <si>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</si>
  <si>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</si>
  <si>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</si>
  <si>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</si>
  <si>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</si>
  <si>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</si>
  <si>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</si>
  <si>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</si>
  <si>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</si>
  <si>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</si>
  <si>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</si>
  <si>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</si>
  <si>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</si>
  <si>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</si>
  <si>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</si>
  <si>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</si>
  <si>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</si>
  <si>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</si>
  <si>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</si>
  <si>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</si>
  <si>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</si>
  <si>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</si>
  <si>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</si>
  <si>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</si>
  <si>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</si>
  <si>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</si>
  <si>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</si>
  <si>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</si>
  <si>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</si>
  <si>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</si>
  <si>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</si>
  <si>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</si>
  <si>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</si>
  <si>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</si>
  <si>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</si>
  <si>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</si>
  <si>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</si>
  <si>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</si>
  <si>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</si>
  <si>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</si>
  <si>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</si>
  <si>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</si>
  <si>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</si>
  <si>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</si>
  <si>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</si>
  <si>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</si>
  <si>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</si>
  <si>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</si>
  <si>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</si>
  <si>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</si>
  <si>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</si>
  <si>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</si>
  <si>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</si>
  <si>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</si>
  <si>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</si>
  <si>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</si>
  <si>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</si>
  <si>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</si>
  <si>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</si>
  <si>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</si>
  <si>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</si>
  <si>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</si>
  <si>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</si>
  <si>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</si>
  <si>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</si>
  <si>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</si>
  <si>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</si>
  <si>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</si>
  <si>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</si>
  <si>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</si>
  <si>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</si>
  <si>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</si>
  <si>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</si>
  <si>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</si>
  <si>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</si>
  <si>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</si>
  <si>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</si>
  <si>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</si>
  <si>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</si>
  <si>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</si>
  <si>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</si>
  <si>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</si>
  <si>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</si>
  <si>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</si>
  <si>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</si>
  <si>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</si>
  <si>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</si>
  <si>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</si>
  <si>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</si>
  <si>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</si>
  <si>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</si>
  <si>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</si>
  <si>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</si>
  <si>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</si>
  <si>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</si>
  <si>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</si>
  <si>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</si>
  <si>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</si>
  <si>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</si>
  <si>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</si>
  <si>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</si>
  <si>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</si>
  <si>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</si>
  <si>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</si>
  <si>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</si>
  <si>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</si>
  <si>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</si>
  <si>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</si>
  <si>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</si>
  <si>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</si>
  <si>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</si>
  <si>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</si>
  <si>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</si>
  <si>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</si>
  <si>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</si>
  <si>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</si>
  <si>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</si>
  <si>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</si>
  <si>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</si>
  <si>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</si>
  <si>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</si>
  <si>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</si>
  <si>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</si>
  <si>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</si>
  <si>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</si>
  <si>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</si>
  <si>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</si>
  <si>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</si>
  <si>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</si>
  <si>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</si>
  <si>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</si>
  <si>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</si>
  <si>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</si>
  <si>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</si>
  <si>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</si>
  <si>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</si>
  <si>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</si>
  <si>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</si>
  <si>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</si>
  <si>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</si>
  <si>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</si>
  <si>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</si>
  <si>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</si>
  <si>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</si>
  <si>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</si>
  <si>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</si>
  <si>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</si>
  <si>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</si>
  <si>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</si>
  <si>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</si>
  <si>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</si>
  <si>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</si>
  <si>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</si>
  <si>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</si>
  <si>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</si>
  <si>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</si>
  <si>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</si>
  <si>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</si>
  <si>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</si>
  <si>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</si>
  <si>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</si>
  <si>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</si>
  <si>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</si>
  <si>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</si>
  <si>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</si>
  <si>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</si>
  <si>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</si>
  <si>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</si>
  <si>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</si>
  <si>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</si>
  <si>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</si>
  <si>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</si>
  <si>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</si>
  <si>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</si>
  <si>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</si>
  <si>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</si>
  <si>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</si>
  <si>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</si>
  <si>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</si>
  <si>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</si>
  <si>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</si>
  <si>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</si>
  <si>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</si>
  <si>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</si>
  <si>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</si>
  <si>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</si>
  <si>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</si>
  <si>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</si>
  <si>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</si>
  <si>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</si>
  <si>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</si>
  <si>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</si>
  <si>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</si>
  <si>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</si>
  <si>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</si>
  <si>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</si>
  <si>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</si>
  <si>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</si>
  <si>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</si>
  <si>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</si>
  <si>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</si>
  <si>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</si>
  <si>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</si>
  <si>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</si>
  <si>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</si>
  <si>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</si>
  <si>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</si>
  <si>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</si>
  <si>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</si>
  <si>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</si>
  <si>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</si>
  <si>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</si>
  <si>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</si>
  <si>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</si>
  <si>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</si>
  <si>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</si>
  <si>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</si>
  <si>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</si>
  <si>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</si>
  <si>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</si>
  <si>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</si>
  <si>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</si>
  <si>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</si>
  <si>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</si>
  <si>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</si>
  <si>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</si>
  <si>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</si>
  <si>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</si>
  <si>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</si>
  <si>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</si>
  <si>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</si>
  <si>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</si>
  <si>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</si>
  <si>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</si>
  <si>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</si>
  <si>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</si>
  <si>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</si>
  <si>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</si>
  <si>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</si>
  <si>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</si>
  <si>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</si>
  <si>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</si>
  <si>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</si>
  <si>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</si>
  <si>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</si>
  <si>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</si>
  <si>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</si>
  <si>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</si>
  <si>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</si>
  <si>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</si>
  <si>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</si>
  <si>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</si>
  <si>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</si>
  <si>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</si>
  <si>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</si>
  <si>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</si>
  <si>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</si>
  <si>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</si>
  <si>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</si>
  <si>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</si>
  <si>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</si>
  <si>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</si>
  <si>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</si>
  <si>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</si>
  <si>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</si>
  <si>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</si>
  <si>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</si>
  <si>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</si>
  <si>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</si>
  <si>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</si>
  <si>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</si>
  <si>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</si>
  <si>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</si>
  <si>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</si>
  <si>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</si>
  <si>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</si>
  <si>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</si>
  <si>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</si>
  <si>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</si>
  <si>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</si>
  <si>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</si>
  <si>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</si>
  <si>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</si>
  <si>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</si>
  <si>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</si>
  <si>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</si>
  <si>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</si>
  <si>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</si>
  <si>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</si>
  <si>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</si>
  <si>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</si>
  <si>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</si>
  <si>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</si>
  <si>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</si>
  <si>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</si>
  <si>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</si>
  <si>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</si>
  <si>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</si>
  <si>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</si>
  <si>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</si>
  <si>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</si>
  <si>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</si>
  <si>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</si>
  <si>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</si>
  <si>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</si>
  <si>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</si>
  <si>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</si>
  <si>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</si>
  <si>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</si>
  <si>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</si>
  <si>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</si>
  <si>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</si>
  <si>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</si>
  <si>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</si>
  <si>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</si>
  <si>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</si>
  <si>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</si>
  <si>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</si>
  <si>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</si>
  <si>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</si>
  <si>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</si>
  <si>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</si>
  <si>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</si>
  <si>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</si>
  <si>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</si>
  <si>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</si>
  <si>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</si>
  <si>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</si>
  <si>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</si>
  <si>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</si>
  <si>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</si>
  <si>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</si>
  <si>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</si>
  <si>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</si>
  <si>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</si>
  <si>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</si>
  <si>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</si>
  <si>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</si>
  <si>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</si>
  <si>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</si>
  <si>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</si>
  <si>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</si>
  <si>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</si>
  <si>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</si>
  <si>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</si>
  <si>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</si>
  <si>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</si>
  <si>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</si>
  <si>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</si>
  <si>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</si>
  <si>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</si>
  <si>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</si>
  <si>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</si>
  <si>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</si>
  <si>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</si>
  <si>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</si>
  <si>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</si>
  <si>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</si>
  <si>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</si>
  <si>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</si>
  <si>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</si>
  <si>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</si>
  <si>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</si>
  <si>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</si>
  <si>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</si>
  <si>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</si>
  <si>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</si>
  <si>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</si>
  <si>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</si>
  <si>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</si>
  <si>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</si>
  <si>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</si>
  <si>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</si>
  <si>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</si>
  <si>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</si>
  <si>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</si>
  <si>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</si>
  <si>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</si>
  <si>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</si>
  <si>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</si>
  <si>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</si>
  <si>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</si>
  <si>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</si>
  <si>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</si>
  <si>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</si>
  <si>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</si>
  <si>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</si>
  <si>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</si>
  <si>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</si>
  <si>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</si>
  <si>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</si>
  <si>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</si>
  <si>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</si>
  <si>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</si>
  <si>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</si>
  <si>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</si>
  <si>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</si>
  <si>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</si>
  <si>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</si>
  <si>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</si>
  <si>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</si>
  <si>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</si>
  <si>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</si>
  <si>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</si>
  <si>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</si>
  <si>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</si>
  <si>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</si>
  <si>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</si>
  <si>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</si>
  <si>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</si>
  <si>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</si>
  <si>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</si>
  <si>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</si>
  <si>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</si>
  <si>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</si>
  <si>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</si>
  <si>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</si>
  <si>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</si>
  <si>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</si>
  <si>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</si>
  <si>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</si>
  <si>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</si>
  <si>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</si>
  <si>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</si>
  <si>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</si>
  <si>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</si>
  <si>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</si>
  <si>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</si>
  <si>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</si>
  <si>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</si>
  <si>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</si>
  <si>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</si>
  <si>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</si>
  <si>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</si>
  <si>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</si>
  <si>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</si>
  <si>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</si>
  <si>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</si>
  <si>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</si>
  <si>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</si>
  <si>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</si>
  <si>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</si>
  <si>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</si>
  <si>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</si>
  <si>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</si>
  <si>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</si>
  <si>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</si>
  <si>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</si>
  <si>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</si>
  <si>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</si>
  <si>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</si>
  <si>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</si>
  <si>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</si>
  <si>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</si>
  <si>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</si>
  <si>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</si>
  <si>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</si>
  <si>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</si>
  <si>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</si>
  <si>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</si>
  <si>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</si>
  <si>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</si>
  <si>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</si>
  <si>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</si>
  <si>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</si>
  <si>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</si>
  <si>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</si>
  <si>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</si>
  <si>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</si>
  <si>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</si>
  <si>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</si>
  <si>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</si>
  <si>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</si>
  <si>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</si>
  <si>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</si>
  <si>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</si>
  <si>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</si>
  <si>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</si>
  <si>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</si>
  <si>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</si>
  <si>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</si>
  <si>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</si>
  <si>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</si>
  <si>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</si>
  <si>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</si>
  <si>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</si>
  <si>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</si>
  <si>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</si>
  <si>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</si>
  <si>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</si>
  <si>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</si>
  <si>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</si>
  <si>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</si>
  <si>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</si>
  <si>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</si>
  <si>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</si>
  <si>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</si>
  <si>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</si>
  <si>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</si>
  <si>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</si>
  <si>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</si>
  <si>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</si>
  <si>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</si>
  <si>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</si>
  <si>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</si>
  <si>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</si>
  <si>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</si>
  <si>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</si>
  <si>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</si>
  <si>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</si>
  <si>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</si>
  <si>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</si>
  <si>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</si>
  <si>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</si>
  <si>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</si>
  <si>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</si>
  <si>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</si>
  <si>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</si>
  <si>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</si>
  <si>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</si>
  <si>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</si>
  <si>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</si>
  <si>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</si>
  <si>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</si>
  <si>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</si>
  <si>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</si>
  <si>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</si>
  <si>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</si>
  <si>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</si>
  <si>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</si>
  <si>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</si>
  <si>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</si>
  <si>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</si>
  <si>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</si>
  <si>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</si>
  <si>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</si>
  <si>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</si>
  <si>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</si>
  <si>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</si>
  <si>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</si>
  <si>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</si>
  <si>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</si>
  <si>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</si>
  <si>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</si>
  <si>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</si>
  <si>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</si>
  <si>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</si>
  <si>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</si>
  <si>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</si>
  <si>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</si>
  <si>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</si>
  <si>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</si>
  <si>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</si>
  <si>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</si>
  <si>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</si>
  <si>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</si>
  <si>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</si>
  <si>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</si>
  <si>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</si>
  <si>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</si>
  <si>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</si>
  <si>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</si>
  <si>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</si>
  <si>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</si>
  <si>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</si>
  <si>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</si>
  <si>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</si>
  <si>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</si>
  <si>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</si>
  <si>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</si>
  <si>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</si>
  <si>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</si>
  <si>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</si>
  <si>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</si>
  <si>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</si>
  <si>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</si>
  <si>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</si>
  <si>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</si>
  <si>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</si>
  <si>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</si>
  <si>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</si>
  <si>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</si>
  <si>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</si>
  <si>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</si>
  <si>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</si>
  <si>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</si>
  <si>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</si>
  <si>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</si>
  <si>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</si>
  <si>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</si>
  <si>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</si>
  <si>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</si>
  <si>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</si>
  <si>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</si>
  <si>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</si>
  <si>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</si>
  <si>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</si>
  <si>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</si>
  <si>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</si>
  <si>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</si>
  <si>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</si>
  <si>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</si>
  <si>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</si>
  <si>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</si>
  <si>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</si>
  <si>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</si>
  <si>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</si>
  <si>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</si>
  <si>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</si>
  <si>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</si>
  <si>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</si>
  <si>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</si>
  <si>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</si>
  <si>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</si>
  <si>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</si>
  <si>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</si>
  <si>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</si>
  <si>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</si>
  <si>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</si>
  <si>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</si>
  <si>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</si>
  <si>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</si>
  <si>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</si>
  <si>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</si>
  <si>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</si>
  <si>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</si>
  <si>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</si>
  <si>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</si>
  <si>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</si>
  <si>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</si>
  <si>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</si>
  <si>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</si>
  <si>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</si>
  <si>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</si>
  <si>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</si>
  <si>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</si>
  <si>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</si>
  <si>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</si>
  <si>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</si>
  <si>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</si>
  <si>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</si>
  <si>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</si>
  <si>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</si>
  <si>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</si>
  <si>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</si>
  <si>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</si>
  <si>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</si>
  <si>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</si>
  <si>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</si>
  <si>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</si>
  <si>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</si>
  <si>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</si>
  <si>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</si>
  <si>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</si>
  <si>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</si>
  <si>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</si>
  <si>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</si>
  <si>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</si>
  <si>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</si>
  <si>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</si>
  <si>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</si>
  <si>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</si>
  <si>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</si>
  <si>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</si>
  <si>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</si>
  <si>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</si>
  <si>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</si>
  <si>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</si>
  <si>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</si>
  <si>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</si>
  <si>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</si>
  <si>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</si>
  <si>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</si>
  <si>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</si>
  <si>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</si>
  <si>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</si>
  <si>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</si>
  <si>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</si>
  <si>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</si>
  <si>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</si>
  <si>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</si>
  <si>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</si>
  <si>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</si>
  <si>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</si>
  <si>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</si>
  <si>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</si>
  <si>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</si>
  <si>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</si>
  <si>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</si>
  <si>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</si>
  <si>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</si>
  <si>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</si>
  <si>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</si>
  <si>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</si>
  <si>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</si>
  <si>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</si>
  <si>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</si>
  <si>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</si>
  <si>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</si>
  <si>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</si>
  <si>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</si>
  <si>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</si>
  <si>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</si>
  <si>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</si>
  <si>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</si>
  <si>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</si>
  <si>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</si>
  <si>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</si>
  <si>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</si>
  <si>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</si>
  <si>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</si>
  <si>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</si>
  <si>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</si>
  <si>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</si>
  <si>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</si>
  <si>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</si>
  <si>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</si>
  <si>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</si>
  <si>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</si>
  <si>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</si>
  <si>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</si>
  <si>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</si>
  <si>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</si>
  <si>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</si>
  <si>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</si>
  <si>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</si>
  <si>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</si>
  <si>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</si>
  <si>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</si>
  <si>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</si>
  <si>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</si>
  <si>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</si>
  <si>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</si>
  <si>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</si>
  <si>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</si>
  <si>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</si>
  <si>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</si>
  <si>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</si>
  <si>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</si>
  <si>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</si>
  <si>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</si>
  <si>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</si>
  <si>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</si>
  <si>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</si>
  <si>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</si>
  <si>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</si>
  <si>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</si>
  <si>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</si>
  <si>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</si>
  <si>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</si>
  <si>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</si>
  <si>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</si>
  <si>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</si>
  <si>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</si>
  <si>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</si>
  <si>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</si>
  <si>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</si>
  <si>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</si>
  <si>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</si>
  <si>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</si>
  <si>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</si>
  <si>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</si>
  <si>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</si>
  <si>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</si>
  <si>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</si>
  <si>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</si>
  <si>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</si>
  <si>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</si>
  <si>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</si>
  <si>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</si>
  <si>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</si>
  <si>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</si>
  <si>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</si>
  <si>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</si>
  <si>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</si>
  <si>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</si>
  <si>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</si>
  <si>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</si>
  <si>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</si>
  <si>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</si>
  <si>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</si>
  <si>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</si>
  <si>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</si>
  <si>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</si>
  <si>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</si>
  <si>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</si>
  <si>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</si>
  <si>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</si>
  <si>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</si>
  <si>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</si>
  <si>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</si>
  <si>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</si>
  <si>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</si>
  <si>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</si>
  <si>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</si>
  <si>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</si>
  <si>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</si>
  <si>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</si>
  <si>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</si>
  <si>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</si>
  <si>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</si>
  <si>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</si>
  <si>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</si>
  <si>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</si>
  <si>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</si>
  <si>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</si>
  <si>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</si>
  <si>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</si>
  <si>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</si>
  <si>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</si>
  <si>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</si>
  <si>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</si>
  <si>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</si>
  <si>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</si>
  <si>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</si>
  <si>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</si>
  <si>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</si>
  <si>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</si>
  <si>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</si>
  <si>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</si>
  <si>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</si>
  <si>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</si>
  <si>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</si>
  <si>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</si>
  <si>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</si>
  <si>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</si>
  <si>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</si>
  <si>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</si>
  <si>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</si>
  <si>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</si>
  <si>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</si>
  <si>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</si>
  <si>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</si>
  <si>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</si>
  <si>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</si>
  <si>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</si>
  <si>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</si>
  <si>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</si>
  <si>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</si>
  <si>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</si>
  <si>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</si>
  <si>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</si>
  <si>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</si>
  <si>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</si>
  <si>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</si>
  <si>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</si>
  <si>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</si>
  <si>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</si>
  <si>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</si>
  <si>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</si>
  <si>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</si>
  <si>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</si>
  <si>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</si>
  <si>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</si>
  <si>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</si>
  <si>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</si>
  <si>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</si>
  <si>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</si>
  <si>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</si>
  <si>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</si>
  <si>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</si>
  <si>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</si>
  <si>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</si>
  <si>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</si>
  <si>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</si>
  <si>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</si>
  <si>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</si>
  <si>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</si>
  <si>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</si>
  <si>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</si>
  <si>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</si>
  <si>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</si>
  <si>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</si>
  <si>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</si>
  <si>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</si>
  <si>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</si>
  <si>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</si>
  <si>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</si>
  <si>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</si>
  <si>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</si>
  <si>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</si>
  <si>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</si>
  <si>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</si>
  <si>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</si>
  <si>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</si>
  <si>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</si>
  <si>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</si>
  <si>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</si>
  <si>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</si>
  <si>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</si>
  <si>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</si>
  <si>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</si>
  <si>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</si>
  <si>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</si>
  <si>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</si>
  <si>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</si>
  <si>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</si>
  <si>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</si>
  <si>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</si>
  <si>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</si>
  <si>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</si>
  <si>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</si>
  <si>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</si>
  <si>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</si>
  <si>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</si>
  <si>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</si>
  <si>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</si>
  <si>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</si>
  <si>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</si>
  <si>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</si>
  <si>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</si>
  <si>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</si>
  <si>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</si>
  <si>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</si>
  <si>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</si>
  <si>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</si>
  <si>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</si>
  <si>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</si>
  <si>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</si>
  <si>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</si>
  <si>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</si>
  <si>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</si>
  <si>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</si>
  <si>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</si>
  <si>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</si>
  <si>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</si>
  <si>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</si>
  <si>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</si>
  <si>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</si>
  <si>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</si>
  <si>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</si>
  <si>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</si>
  <si>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</si>
  <si>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</si>
  <si>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</si>
  <si>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</si>
  <si>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</si>
  <si>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</si>
  <si>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</si>
  <si>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</si>
  <si>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</si>
  <si>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</si>
  <si>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</si>
  <si>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</si>
  <si>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</si>
  <si>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</si>
  <si>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</si>
  <si>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</si>
  <si>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</si>
  <si>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</si>
  <si>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</si>
  <si>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</si>
  <si>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</si>
  <si>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</si>
  <si>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</si>
  <si>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</si>
  <si>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</si>
  <si>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</si>
  <si>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</si>
  <si>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</si>
  <si>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</si>
  <si>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</si>
  <si>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</si>
  <si>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</si>
  <si>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</si>
  <si>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</si>
  <si>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</si>
  <si>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</si>
  <si>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</si>
  <si>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</si>
  <si>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</si>
  <si>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</si>
  <si>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</si>
  <si>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</si>
  <si>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</si>
  <si>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</si>
  <si>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</si>
  <si>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</si>
  <si>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</si>
  <si>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</si>
  <si>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</si>
  <si>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</si>
  <si>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</si>
  <si>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</si>
  <si>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</si>
  <si>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</si>
  <si>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</si>
  <si>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</si>
  <si>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</si>
  <si>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</si>
  <si>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</si>
  <si>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</si>
  <si>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</si>
  <si>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</si>
  <si>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</si>
  <si>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</si>
  <si>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</si>
  <si>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</si>
  <si>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</si>
  <si>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</si>
  <si>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</si>
  <si>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</si>
  <si>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</si>
  <si>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</si>
  <si>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</si>
  <si>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</si>
  <si>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</si>
  <si>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</si>
  <si>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</si>
  <si>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</si>
  <si>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</si>
  <si>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</si>
  <si>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</si>
  <si>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</si>
  <si>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</si>
  <si>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</si>
  <si>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</si>
  <si>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</si>
  <si>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</si>
  <si>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</si>
  <si>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</si>
  <si>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</si>
  <si>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</si>
  <si>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</si>
  <si>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</si>
  <si>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</si>
  <si>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</si>
  <si>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</si>
  <si>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</si>
  <si>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</si>
  <si>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</si>
  <si>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</si>
  <si>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</si>
  <si>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</si>
  <si>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</si>
  <si>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</si>
  <si>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</si>
  <si>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</si>
  <si>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</si>
  <si>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</si>
  <si>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</si>
  <si>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</si>
  <si>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</si>
  <si>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</si>
  <si>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</si>
  <si>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</si>
  <si>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</si>
  <si>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</si>
  <si>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</si>
  <si>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</si>
  <si>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</si>
  <si>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</si>
  <si>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</si>
  <si>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</si>
  <si>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</si>
  <si>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</si>
  <si>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</si>
  <si>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</si>
  <si>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</si>
  <si>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</si>
  <si>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</si>
  <si>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</si>
  <si>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</si>
  <si>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</si>
  <si>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</si>
  <si>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</si>
  <si>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</si>
  <si>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</si>
  <si>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</si>
  <si>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</si>
  <si>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</si>
  <si>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</si>
  <si>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</si>
  <si>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</si>
  <si>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</si>
  <si>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</si>
  <si>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</si>
  <si>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</si>
  <si>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</si>
  <si>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</si>
  <si>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</si>
  <si>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</si>
  <si>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</si>
  <si>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</si>
  <si>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</si>
  <si>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</si>
  <si>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</si>
  <si>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</si>
  <si>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</si>
  <si>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</si>
  <si>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</si>
  <si>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</si>
  <si>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</si>
  <si>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</si>
  <si>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</si>
  <si>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</si>
  <si>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</si>
  <si>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</si>
  <si>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</si>
  <si>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</si>
  <si>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</si>
  <si>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</si>
  <si>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</si>
  <si>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</si>
  <si>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</si>
  <si>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</si>
  <si>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</si>
  <si>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</si>
  <si>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</si>
  <si>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</si>
  <si>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</si>
  <si>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</si>
  <si>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</si>
  <si>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</si>
  <si>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</si>
  <si>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</si>
  <si>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</si>
  <si>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</si>
  <si>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</si>
  <si>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</si>
  <si>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</si>
  <si>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</si>
  <si>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</si>
  <si>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</si>
  <si>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</si>
  <si>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</si>
  <si>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</si>
  <si>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</si>
  <si>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</si>
  <si>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</si>
  <si>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</si>
  <si>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</si>
  <si>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</si>
  <si>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</si>
  <si>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</si>
  <si>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</si>
  <si>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</si>
  <si>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</si>
  <si>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</si>
  <si>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</si>
  <si>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</si>
  <si>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</si>
  <si>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</si>
  <si>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</si>
  <si>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</si>
  <si>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</si>
  <si>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</si>
  <si>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</si>
  <si>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</si>
  <si>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</si>
  <si>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</si>
  <si>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</si>
  <si>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</si>
  <si>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</si>
  <si>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</si>
  <si>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</si>
  <si>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</si>
  <si>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</si>
  <si>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</si>
  <si>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</si>
  <si>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</si>
  <si>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</si>
  <si>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</si>
  <si>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</si>
  <si>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</si>
  <si>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</si>
  <si>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</si>
  <si>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</si>
  <si>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</si>
  <si>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</si>
  <si>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</si>
  <si>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</si>
  <si>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</si>
  <si>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</si>
  <si>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</si>
  <si>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</si>
  <si>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</si>
  <si>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</si>
  <si>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</si>
  <si>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</si>
  <si>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</si>
  <si>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</si>
  <si>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</si>
  <si>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</si>
  <si>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</si>
  <si>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</si>
  <si>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</si>
  <si>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</si>
  <si>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</si>
  <si>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</si>
  <si>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</si>
  <si>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</si>
  <si>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</si>
  <si>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</si>
  <si>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</si>
  <si>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</si>
  <si>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</si>
  <si>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</si>
  <si>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</si>
  <si>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</si>
  <si>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</si>
  <si>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</si>
  <si>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</si>
  <si>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</si>
  <si>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</si>
  <si>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</si>
  <si>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</si>
  <si>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</si>
  <si>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</si>
  <si>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</si>
  <si>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</si>
  <si>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</si>
  <si>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</si>
  <si>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</si>
  <si>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</si>
  <si>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</si>
  <si>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</si>
  <si>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</si>
  <si>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</si>
  <si>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</si>
  <si>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</si>
  <si>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</si>
  <si>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</si>
  <si>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</si>
  <si>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</si>
  <si>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</si>
  <si>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</si>
  <si>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</si>
  <si>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</si>
  <si>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</si>
  <si>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</si>
  <si>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</si>
  <si>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</si>
  <si>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</si>
  <si>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</si>
  <si>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</si>
  <si>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</si>
  <si>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</si>
  <si>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</si>
  <si>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</si>
  <si>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</si>
  <si>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</si>
  <si>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</si>
  <si>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</si>
  <si>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</si>
  <si>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</si>
  <si>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</si>
  <si>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</si>
  <si>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</si>
  <si>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</si>
  <si>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</si>
  <si>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</si>
  <si>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</si>
  <si>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</si>
  <si>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</si>
  <si>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</si>
  <si>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</si>
  <si>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</si>
  <si>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</si>
  <si>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</si>
  <si>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</si>
  <si>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</si>
  <si>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</si>
  <si>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</si>
  <si>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</si>
  <si>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</si>
  <si>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</si>
  <si>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</si>
  <si>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</si>
  <si>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</si>
  <si>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</si>
  <si>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</si>
  <si>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</si>
  <si>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</si>
  <si>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</si>
  <si>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</si>
  <si>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</si>
  <si>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</si>
  <si>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</si>
  <si>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</si>
  <si>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</si>
  <si>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</si>
  <si>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</si>
  <si>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</si>
  <si>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</si>
  <si>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</si>
  <si>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</si>
  <si>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</si>
  <si>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</si>
  <si>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</si>
  <si>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</si>
  <si>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</si>
  <si>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</si>
  <si>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</si>
  <si>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</si>
  <si>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</si>
  <si>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</si>
  <si>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</si>
  <si>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</si>
  <si>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</si>
  <si>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</si>
  <si>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</si>
  <si>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</si>
  <si>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</si>
  <si>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</si>
  <si>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</si>
  <si>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</si>
  <si>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</si>
  <si>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</si>
  <si>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</si>
  <si>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</si>
  <si>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</si>
  <si>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</si>
  <si>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</si>
  <si>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</si>
  <si>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</si>
  <si>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</si>
  <si>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</si>
  <si>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</si>
  <si>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</si>
  <si>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</si>
  <si>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</si>
  <si>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</si>
  <si>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</si>
  <si>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</si>
  <si>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</si>
  <si>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</si>
  <si>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</si>
  <si>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</si>
  <si>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</si>
  <si>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</si>
  <si>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</si>
  <si>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</si>
  <si>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</si>
  <si>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</si>
  <si>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</si>
  <si>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</si>
  <si>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</si>
  <si>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</si>
  <si>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</si>
  <si>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</si>
  <si>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</si>
  <si>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</si>
  <si>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</si>
  <si>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</si>
  <si>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</si>
  <si>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</si>
  <si>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</si>
  <si>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</si>
  <si>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</si>
  <si>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</si>
  <si>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</si>
  <si>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</si>
  <si>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</si>
  <si>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</si>
  <si>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</si>
  <si>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</si>
  <si>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</si>
  <si>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</si>
  <si>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</si>
  <si>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</si>
  <si>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</si>
  <si>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</si>
  <si>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</si>
  <si>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</si>
  <si>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</si>
  <si>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</si>
  <si>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</si>
  <si>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</si>
  <si>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</si>
  <si>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</si>
  <si>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</si>
  <si>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</si>
  <si>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</si>
  <si>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</si>
  <si>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</si>
  <si>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</si>
  <si>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</si>
  <si>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</si>
  <si>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</si>
  <si>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</si>
  <si>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</si>
  <si>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</si>
  <si>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</si>
  <si>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</si>
  <si>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</si>
  <si>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</si>
  <si>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</si>
  <si>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</si>
  <si>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</si>
  <si>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</si>
  <si>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</si>
  <si>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</si>
  <si>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</si>
  <si>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</si>
  <si>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</si>
  <si>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</si>
  <si>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</si>
  <si>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</si>
  <si>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</si>
  <si>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</si>
  <si>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</si>
  <si>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</si>
  <si>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</si>
  <si>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</si>
  <si>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</si>
  <si>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</si>
  <si>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</si>
  <si>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</si>
  <si>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</si>
  <si>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</si>
  <si>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</si>
  <si>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</si>
  <si>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</si>
  <si>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</si>
  <si>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</si>
  <si>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</si>
  <si>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</si>
  <si>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</si>
  <si>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</si>
  <si>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</si>
  <si>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</si>
  <si>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</si>
  <si>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</si>
  <si>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</si>
  <si>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</si>
  <si>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</si>
  <si>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</si>
  <si>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</si>
  <si>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</si>
  <si>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</si>
  <si>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</si>
  <si>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</si>
  <si>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</si>
  <si>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</si>
  <si>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</si>
  <si>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</si>
  <si>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</si>
  <si>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</si>
  <si>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</si>
  <si>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</si>
  <si>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</si>
  <si>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</si>
  <si>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</si>
  <si>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</si>
  <si>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</si>
  <si>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</si>
  <si>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</si>
  <si>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</si>
  <si>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</si>
  <si>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</si>
  <si>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</si>
  <si>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</si>
  <si>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</si>
  <si>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</si>
  <si>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</si>
  <si>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</si>
  <si>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</si>
  <si>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</si>
  <si>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</si>
  <si>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</si>
  <si>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</si>
  <si>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</si>
  <si>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</si>
  <si>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</si>
  <si>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</si>
  <si>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</si>
  <si>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</si>
  <si>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</si>
  <si>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</si>
  <si>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</si>
  <si>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</si>
  <si>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</si>
  <si>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</si>
  <si>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</si>
  <si>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</si>
  <si>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</si>
  <si>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</si>
  <si>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</si>
  <si>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</si>
  <si>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</si>
  <si>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</si>
  <si>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</si>
  <si>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</si>
  <si>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</si>
  <si>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</si>
  <si>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</si>
  <si>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</si>
  <si>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</si>
  <si>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</si>
  <si>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</si>
  <si>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</si>
  <si>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</si>
  <si>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</si>
  <si>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</si>
  <si>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</si>
  <si>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</si>
  <si>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</si>
  <si>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</si>
  <si>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</si>
  <si>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</si>
  <si>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</si>
  <si>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</si>
  <si>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</si>
  <si>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</si>
  <si>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</si>
  <si>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</si>
  <si>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</si>
  <si>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</si>
  <si>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</si>
  <si>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</si>
  <si>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</si>
  <si>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</si>
  <si>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</si>
  <si>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</si>
  <si>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</si>
  <si>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</si>
  <si>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</si>
  <si>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</si>
  <si>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</si>
  <si>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</si>
  <si>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</si>
  <si>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</si>
  <si>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</si>
  <si>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</si>
  <si>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</si>
  <si>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</si>
  <si>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</si>
  <si>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</si>
  <si>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</si>
  <si>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</si>
  <si>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</si>
  <si>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</si>
  <si>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</si>
  <si>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</si>
  <si>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</si>
  <si>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</si>
  <si>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</si>
  <si>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</si>
  <si>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</si>
  <si>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</si>
  <si>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</si>
  <si>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</si>
  <si>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</si>
  <si>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</si>
  <si>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</si>
  <si>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</si>
  <si>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</si>
  <si>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</si>
  <si>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</si>
  <si>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</si>
  <si>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</si>
  <si>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</si>
  <si>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</si>
  <si>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</si>
  <si>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</si>
  <si>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</si>
  <si>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</si>
  <si>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</si>
  <si>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</si>
  <si>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</si>
  <si>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</si>
  <si>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</si>
  <si>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</si>
  <si>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</si>
  <si>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</si>
  <si>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</si>
  <si>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</si>
  <si>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</si>
  <si>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</si>
  <si>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</si>
  <si>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</si>
  <si>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</si>
  <si>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</si>
  <si>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</si>
  <si>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</si>
  <si>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</si>
  <si>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</si>
  <si>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</si>
  <si>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</si>
  <si>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</si>
  <si>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</si>
  <si>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</si>
  <si>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</si>
  <si>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</si>
  <si>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</si>
  <si>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</si>
  <si>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</si>
  <si>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</si>
  <si>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</si>
  <si>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</si>
  <si>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</si>
  <si>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</si>
  <si>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</si>
  <si>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</si>
  <si>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</si>
  <si>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</si>
  <si>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</si>
  <si>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</si>
  <si>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</si>
  <si>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</si>
  <si>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</si>
  <si>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</si>
  <si>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</si>
  <si>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</si>
  <si>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</si>
  <si>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</si>
  <si>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</si>
  <si>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</si>
  <si>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</si>
  <si>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</si>
  <si>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</si>
  <si>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</si>
  <si>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</si>
  <si>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</si>
  <si>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</si>
  <si>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</si>
  <si>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</si>
  <si>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</si>
  <si>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</si>
  <si>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</si>
  <si>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</si>
  <si>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</si>
  <si>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</si>
  <si>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</si>
  <si>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</si>
  <si>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</si>
  <si>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</si>
  <si>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</si>
  <si>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</si>
  <si>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</si>
  <si>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</si>
  <si>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</si>
  <si>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</si>
  <si>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</si>
  <si>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</si>
  <si>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</si>
  <si>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</si>
  <si>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</si>
  <si>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</si>
  <si>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</si>
  <si>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</si>
  <si>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</si>
  <si>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</si>
  <si>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</si>
  <si>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</si>
  <si>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</si>
  <si>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</si>
  <si>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</si>
  <si>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</si>
  <si>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</si>
  <si>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</si>
  <si>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</si>
  <si>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</si>
  <si>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</si>
  <si>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</si>
  <si>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</si>
  <si>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</si>
  <si>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</si>
  <si>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</si>
  <si>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</si>
  <si>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</si>
  <si>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</si>
  <si>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</si>
  <si>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</si>
  <si>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</si>
  <si>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</si>
  <si>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</si>
  <si>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</si>
  <si>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</si>
  <si>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</si>
  <si>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</si>
  <si>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</si>
  <si>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</si>
  <si>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</si>
  <si>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</si>
  <si>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</si>
  <si>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</si>
  <si>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</si>
  <si>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</si>
  <si>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</si>
  <si>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</si>
  <si>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</si>
  <si>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</si>
  <si>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</si>
  <si>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</si>
  <si>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</si>
  <si>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</si>
  <si>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</si>
  <si>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</si>
  <si>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</si>
  <si>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</si>
  <si>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</si>
  <si>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</si>
  <si>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</si>
  <si>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</si>
  <si>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</si>
  <si>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</si>
  <si>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</si>
  <si>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</si>
  <si>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</si>
  <si>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</si>
  <si>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</si>
  <si>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</si>
  <si>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</si>
  <si>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</si>
  <si>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</si>
  <si>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</si>
  <si>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</si>
  <si>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</si>
  <si>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</si>
  <si>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</si>
  <si>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</si>
  <si>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</si>
  <si>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</si>
  <si>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</si>
  <si>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</si>
  <si>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</si>
  <si>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</si>
  <si>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</si>
  <si>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</si>
  <si>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</si>
  <si>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</si>
  <si>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</si>
  <si>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</si>
  <si>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</si>
  <si>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</si>
  <si>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</si>
  <si>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</si>
  <si>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</si>
  <si>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</si>
  <si>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</si>
  <si>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</si>
  <si>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</si>
  <si>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</si>
  <si>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</si>
  <si>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</si>
  <si>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</si>
  <si>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</si>
  <si>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</si>
  <si>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</si>
  <si>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</si>
  <si>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</si>
  <si>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</si>
  <si>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</si>
  <si>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</si>
  <si>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</si>
  <si>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</si>
  <si>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</si>
  <si>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</si>
  <si>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</si>
  <si>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</si>
  <si>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</si>
  <si>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</si>
  <si>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</si>
  <si>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</si>
  <si>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</si>
  <si>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</si>
  <si>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</si>
  <si>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</si>
  <si>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</si>
  <si>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</si>
  <si>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</si>
  <si>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</si>
  <si>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</si>
  <si>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</si>
  <si>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</si>
  <si>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</si>
  <si>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</si>
  <si>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</si>
  <si>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</si>
  <si>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</si>
  <si>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</si>
  <si>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</si>
  <si>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</si>
  <si>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</si>
  <si>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</si>
  <si>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</si>
  <si>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</si>
  <si>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</si>
  <si>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</si>
  <si>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</si>
  <si>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</si>
  <si>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</si>
  <si>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</si>
  <si>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</si>
  <si>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</si>
  <si>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</si>
  <si>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</si>
  <si>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</si>
  <si>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</si>
  <si>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</si>
  <si>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</si>
  <si>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</si>
  <si>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</si>
  <si>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</si>
  <si>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</si>
  <si>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</si>
  <si>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</si>
  <si>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</si>
  <si>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</si>
  <si>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</si>
  <si>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</si>
  <si>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</si>
  <si>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</si>
  <si>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</si>
  <si>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</si>
  <si>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</si>
  <si>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</si>
  <si>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</si>
  <si>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</si>
  <si>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</si>
  <si>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</si>
  <si>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</si>
  <si>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</si>
  <si>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</si>
  <si>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</si>
  <si>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</si>
  <si>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</si>
  <si>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</si>
  <si>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</si>
  <si>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</si>
  <si>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</si>
  <si>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</si>
  <si>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</si>
  <si>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</si>
  <si>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</si>
  <si>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</si>
  <si>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</si>
  <si>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</si>
  <si>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</si>
  <si>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</si>
  <si>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</si>
  <si>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</si>
  <si>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</si>
  <si>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</si>
  <si>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</si>
  <si>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</si>
  <si>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</si>
  <si>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</si>
  <si>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</si>
  <si>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</si>
  <si>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</si>
  <si>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</si>
  <si>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</si>
  <si>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</si>
  <si>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</si>
  <si>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</si>
  <si>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</si>
  <si>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</si>
  <si>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</si>
  <si>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</si>
  <si>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</si>
  <si>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</si>
  <si>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</si>
  <si>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</si>
  <si>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</si>
  <si>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</si>
  <si>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</si>
  <si>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</si>
  <si>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</si>
  <si>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</si>
  <si>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</si>
  <si>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</si>
  <si>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</si>
  <si>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</si>
  <si>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</si>
  <si>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</si>
  <si>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</si>
  <si>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</si>
  <si>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</si>
  <si>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</si>
  <si>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</si>
  <si>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</si>
  <si>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</si>
  <si>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</si>
  <si>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</si>
  <si>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</si>
  <si>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</si>
  <si>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</si>
  <si>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</si>
  <si>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</si>
  <si>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</si>
  <si>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</si>
  <si>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</si>
  <si>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</si>
  <si>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</si>
  <si>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</si>
  <si>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</si>
  <si>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</si>
  <si>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</si>
  <si>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</si>
  <si>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</si>
  <si>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</si>
  <si>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</si>
  <si>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</si>
  <si>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</si>
  <si>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</si>
  <si>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</si>
  <si>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</si>
  <si>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</si>
  <si>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</si>
  <si>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</si>
  <si>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</si>
  <si>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</si>
  <si>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</si>
  <si>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</si>
  <si>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</si>
  <si>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</si>
  <si>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</si>
  <si>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</si>
  <si>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</si>
  <si>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</si>
  <si>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</si>
  <si>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</si>
  <si>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</si>
  <si>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</si>
  <si>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</si>
  <si>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</si>
  <si>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</si>
  <si>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</si>
  <si>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</si>
  <si>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</si>
  <si>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</si>
  <si>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</si>
  <si>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</si>
  <si>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</si>
  <si>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</si>
  <si>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</si>
  <si>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</si>
  <si>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</si>
  <si>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</si>
  <si>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</si>
  <si>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</si>
  <si>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</si>
  <si>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</si>
  <si>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</si>
  <si>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</si>
  <si>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</si>
  <si>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</si>
  <si>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</si>
  <si>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</si>
  <si>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</si>
  <si>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</si>
  <si>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</si>
  <si>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</si>
  <si>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</si>
  <si>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</si>
  <si>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</si>
  <si>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</si>
  <si>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</si>
  <si>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</si>
  <si>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</si>
  <si>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</si>
  <si>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</si>
  <si>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</si>
  <si>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</si>
  <si>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</si>
  <si>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</si>
  <si>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</si>
  <si>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</si>
  <si>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</si>
  <si>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</si>
  <si>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</si>
  <si>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</si>
  <si>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</si>
  <si>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</si>
  <si>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</si>
  <si>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</si>
  <si>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</si>
  <si>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</si>
  <si>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</si>
  <si>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</si>
  <si>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</si>
  <si>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</si>
  <si>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</si>
  <si>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</si>
  <si>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</si>
  <si>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</si>
  <si>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</si>
  <si>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</si>
  <si>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</si>
  <si>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</si>
  <si>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</si>
  <si>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</si>
  <si>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</si>
  <si>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</si>
  <si>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</si>
  <si>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</si>
  <si>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</si>
  <si>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</si>
  <si>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</si>
  <si>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</si>
  <si>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</si>
  <si>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</si>
  <si>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</si>
  <si>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</si>
  <si>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</si>
  <si>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</si>
  <si>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</si>
  <si>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</si>
  <si>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</si>
  <si>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</si>
  <si>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</si>
  <si>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</si>
  <si>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</si>
  <si>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</si>
  <si>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</si>
  <si>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</si>
  <si>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</si>
  <si>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</si>
  <si>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</si>
  <si>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</si>
  <si>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</si>
  <si>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</si>
  <si>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</si>
  <si>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</si>
  <si>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</si>
  <si>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</si>
  <si>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</si>
  <si>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</si>
  <si>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</si>
  <si>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</si>
  <si>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</si>
  <si>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</si>
  <si>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</si>
  <si>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</si>
  <si>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</si>
  <si>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</si>
  <si>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</si>
  <si>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</si>
  <si>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</si>
  <si>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</si>
  <si>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</si>
  <si>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</si>
  <si>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</si>
  <si>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</si>
  <si>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</si>
  <si>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</si>
  <si>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</si>
  <si>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</si>
  <si>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</si>
  <si>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</si>
  <si>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</si>
  <si>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</si>
  <si>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</si>
  <si>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</si>
  <si>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</si>
  <si>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</si>
  <si>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</si>
  <si>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</si>
  <si>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</si>
  <si>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</si>
  <si>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</si>
  <si>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</si>
  <si>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</si>
  <si>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</si>
  <si>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</si>
  <si>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</si>
  <si>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</si>
  <si>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</si>
  <si>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</si>
  <si>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</si>
  <si>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</si>
  <si>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</si>
  <si>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</si>
  <si>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</si>
  <si>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</si>
  <si>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</si>
  <si>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</si>
  <si>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</si>
  <si>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</si>
  <si>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</si>
  <si>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</si>
  <si>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</si>
  <si>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</si>
  <si>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</si>
  <si>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</si>
  <si>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</si>
  <si>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</si>
  <si>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</si>
  <si>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</si>
  <si>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</si>
  <si>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</si>
  <si>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</si>
  <si>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</si>
  <si>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</si>
  <si>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</si>
  <si>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</si>
  <si>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</si>
  <si>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</si>
  <si>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</si>
  <si>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</si>
  <si>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</si>
  <si>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</si>
  <si>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</si>
  <si>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</si>
  <si>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</si>
  <si>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</si>
  <si>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</si>
  <si>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</si>
  <si>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</si>
  <si>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</si>
  <si>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</si>
  <si>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</si>
  <si>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</si>
  <si>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</si>
  <si>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</si>
  <si>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</si>
  <si>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</si>
  <si>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</si>
  <si>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</si>
  <si>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</si>
  <si>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</si>
  <si>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</si>
  <si>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</si>
  <si>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</si>
  <si>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</si>
  <si>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</si>
  <si>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</si>
  <si>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</si>
  <si>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</si>
  <si>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</si>
  <si>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</si>
  <si>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</si>
  <si>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</si>
  <si>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</si>
  <si>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</si>
  <si>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</si>
  <si>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</si>
  <si>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</si>
  <si>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</si>
  <si>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</si>
  <si>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</si>
  <si>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</si>
  <si>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</si>
  <si>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</si>
  <si>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</si>
  <si>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</si>
  <si>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</si>
  <si>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</si>
  <si>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</si>
  <si>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</si>
  <si>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</si>
  <si>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</si>
  <si>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</si>
  <si>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</si>
  <si>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</si>
  <si>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</si>
  <si>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</si>
  <si>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</si>
  <si>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</si>
  <si>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</si>
  <si>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</si>
  <si>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</si>
  <si>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</si>
  <si>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</si>
  <si>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</si>
  <si>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</si>
  <si>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</si>
  <si>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</si>
  <si>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</si>
  <si>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</si>
  <si>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</si>
  <si>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</si>
  <si>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</si>
  <si>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</si>
  <si>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</si>
  <si>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</si>
  <si>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</si>
  <si>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</si>
  <si>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</si>
  <si>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</si>
  <si>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</si>
  <si>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</si>
  <si>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</si>
  <si>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</si>
  <si>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</si>
  <si>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</si>
  <si>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</si>
  <si>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</si>
  <si>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</si>
  <si>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</si>
  <si>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</si>
  <si>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</si>
  <si>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</si>
  <si>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</si>
  <si>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</si>
  <si>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</si>
  <si>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</si>
  <si>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</si>
  <si>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</si>
  <si>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</si>
  <si>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</si>
  <si>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</si>
  <si>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</si>
  <si>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</si>
  <si>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</si>
  <si>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</si>
  <si>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</si>
  <si>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</si>
  <si>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</si>
  <si>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</si>
  <si>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</si>
  <si>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</si>
  <si>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</si>
  <si>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</si>
  <si>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</si>
  <si>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</si>
  <si>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</si>
  <si>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</si>
  <si>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</si>
  <si>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</si>
  <si>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</si>
  <si>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</si>
  <si>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</si>
  <si>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</si>
  <si>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</si>
  <si>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</si>
  <si>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</si>
  <si>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</si>
  <si>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</si>
  <si>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</si>
  <si>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</si>
  <si>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</si>
  <si>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</si>
  <si>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</si>
  <si>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</si>
  <si>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</si>
  <si>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</si>
  <si>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</si>
  <si>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</si>
  <si>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</si>
  <si>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</si>
  <si>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</si>
  <si>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</si>
  <si>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</si>
  <si>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</si>
  <si>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</si>
  <si>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</si>
  <si>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</si>
  <si>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</si>
  <si>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</si>
  <si>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</si>
  <si>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</si>
  <si>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</si>
  <si>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</si>
  <si>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</si>
  <si>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</si>
  <si>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</si>
  <si>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</si>
  <si>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</si>
  <si>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</si>
  <si>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</si>
  <si>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</si>
  <si>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</si>
  <si>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</si>
  <si>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</si>
  <si>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</si>
  <si>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</si>
  <si>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</si>
  <si>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</si>
  <si>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</si>
  <si>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</si>
  <si>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</si>
  <si>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</si>
  <si>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</si>
  <si>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</si>
  <si>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</si>
  <si>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</si>
  <si>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</si>
  <si>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</si>
  <si>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</si>
  <si>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</si>
  <si>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</si>
  <si>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</si>
  <si>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</si>
  <si>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</si>
  <si>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</si>
  <si>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</si>
  <si>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</si>
  <si>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</si>
  <si>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</si>
  <si>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</si>
  <si>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</si>
  <si>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</si>
  <si>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</si>
  <si>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</si>
  <si>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</si>
  <si>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</si>
  <si>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</si>
  <si>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</si>
  <si>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</si>
  <si>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</si>
  <si>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</si>
  <si>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</si>
  <si>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</si>
  <si>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</si>
  <si>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</si>
  <si>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</si>
  <si>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</si>
  <si>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</si>
  <si>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</si>
  <si>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</si>
  <si>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</si>
  <si>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</si>
  <si>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</si>
  <si>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</si>
  <si>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</si>
  <si>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</si>
  <si>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</si>
  <si>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</si>
  <si>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</si>
  <si>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</si>
  <si>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</si>
  <si>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</si>
  <si>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</si>
  <si>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</si>
  <si>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</si>
  <si>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</si>
  <si>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</si>
  <si>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</si>
  <si>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</si>
  <si>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</si>
  <si>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</si>
  <si>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</si>
  <si>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</si>
  <si>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</si>
  <si>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</si>
  <si>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</si>
  <si>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</si>
  <si>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</si>
  <si>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</si>
  <si>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</si>
  <si>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</si>
  <si>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</si>
  <si>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</si>
  <si>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</si>
  <si>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</si>
  <si>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</si>
  <si>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</si>
  <si>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</si>
  <si>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</si>
  <si>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</si>
  <si>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</si>
  <si>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</si>
  <si>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</si>
  <si>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</si>
  <si>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</si>
  <si>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</si>
  <si>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</si>
  <si>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</si>
  <si>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</si>
  <si>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</si>
  <si>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</si>
  <si>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</si>
  <si>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</si>
  <si>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</si>
  <si>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</si>
  <si>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</si>
  <si>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</si>
  <si>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</si>
  <si>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</si>
  <si>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</si>
  <si>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</si>
  <si>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</si>
  <si>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</si>
  <si>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</si>
  <si>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</si>
  <si>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</si>
  <si>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</si>
  <si>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</si>
  <si>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</si>
  <si>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</si>
  <si>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</si>
  <si>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</si>
  <si>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</si>
  <si>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</si>
  <si>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</si>
  <si>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</si>
  <si>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</si>
  <si>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</si>
  <si>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</si>
  <si>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</si>
  <si>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</si>
  <si>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</si>
  <si>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</si>
  <si>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</si>
  <si>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</si>
  <si>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</si>
  <si>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</si>
  <si>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</si>
  <si>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</si>
  <si>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</si>
  <si>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</si>
  <si>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</si>
  <si>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</si>
  <si>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</si>
  <si>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</si>
  <si>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</si>
  <si>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</si>
  <si>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</si>
  <si>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</si>
  <si>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</si>
  <si>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</si>
  <si>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</si>
  <si>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</si>
  <si>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</si>
  <si>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</si>
  <si>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</si>
  <si>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</si>
  <si>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</si>
  <si>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</si>
  <si>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</si>
  <si>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</si>
  <si>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</si>
  <si>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</si>
  <si>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</si>
  <si>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</si>
  <si>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</si>
  <si>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</si>
  <si>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</si>
  <si>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</si>
  <si>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</si>
  <si>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</si>
  <si>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</si>
  <si>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</si>
  <si>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</si>
  <si>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</si>
  <si>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</si>
  <si>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</si>
  <si>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</si>
  <si>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</si>
  <si>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</si>
  <si>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</si>
  <si>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</si>
  <si>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</si>
  <si>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</si>
  <si>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</si>
  <si>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</si>
  <si>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</si>
  <si>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</si>
  <si>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</si>
  <si>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</si>
  <si>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</si>
  <si>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</si>
  <si>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</si>
  <si>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</si>
  <si>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</si>
  <si>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</si>
  <si>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</si>
  <si>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</si>
  <si>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</si>
  <si>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</si>
  <si>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</si>
  <si>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</si>
  <si>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</si>
  <si>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</si>
  <si>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</si>
  <si>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</si>
  <si>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</si>
  <si>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</si>
  <si>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</si>
  <si>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</si>
  <si>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</si>
  <si>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</si>
  <si>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</si>
  <si>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</si>
  <si>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</si>
  <si>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</si>
  <si>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</si>
  <si>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</si>
  <si>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</si>
  <si>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</si>
  <si>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</si>
  <si>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</si>
  <si>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</si>
  <si>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</si>
  <si>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</si>
  <si>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</si>
  <si>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</si>
  <si>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</si>
  <si>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</si>
  <si>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</si>
  <si>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</si>
  <si>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</si>
  <si>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</si>
  <si>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</si>
  <si>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</si>
  <si>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</si>
  <si>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</si>
  <si>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</si>
  <si>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</si>
  <si>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</si>
  <si>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</si>
  <si>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</si>
  <si>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</si>
  <si>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</si>
  <si>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</si>
  <si>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</si>
  <si>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</si>
  <si>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</si>
  <si>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</si>
  <si>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</si>
  <si>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</si>
  <si>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</si>
  <si>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</si>
  <si>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</si>
  <si>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</si>
  <si>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</si>
  <si>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</si>
  <si>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</si>
  <si>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</si>
  <si>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</si>
  <si>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</si>
  <si>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</si>
  <si>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</si>
  <si>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</si>
  <si>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</si>
  <si>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</si>
  <si>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</si>
  <si>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</si>
  <si>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</si>
  <si>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</si>
  <si>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</si>
  <si>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</si>
  <si>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</si>
  <si>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</si>
  <si>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</si>
  <si>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</si>
  <si>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</si>
  <si>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</si>
  <si>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</si>
  <si>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</si>
  <si>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</si>
  <si>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</si>
  <si>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</si>
  <si>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</si>
  <si>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</si>
  <si>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</si>
  <si>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</si>
  <si>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</si>
  <si>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</si>
  <si>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</si>
  <si>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</si>
  <si>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</si>
  <si>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</si>
  <si>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</si>
  <si>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</si>
  <si>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</si>
  <si>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</si>
  <si>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</si>
  <si>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</si>
  <si>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</si>
  <si>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</si>
  <si>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</si>
  <si>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</si>
  <si>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</si>
  <si>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</si>
  <si>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</si>
  <si>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</si>
  <si>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</si>
  <si>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</si>
  <si>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</si>
  <si>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</si>
  <si>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</si>
  <si>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</si>
  <si>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</si>
  <si>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</si>
  <si>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</si>
  <si>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</si>
  <si>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</si>
  <si>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</si>
  <si>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</si>
  <si>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</si>
  <si>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</si>
  <si>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</si>
  <si>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</si>
  <si>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</si>
  <si>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</si>
  <si>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</si>
  <si>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</si>
  <si>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</si>
  <si>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</si>
  <si>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</si>
  <si>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</si>
  <si>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</si>
  <si>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</si>
  <si>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</si>
  <si>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</si>
  <si>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</si>
  <si>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</si>
  <si>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</si>
  <si>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</si>
  <si>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</si>
  <si>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</si>
  <si>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</si>
  <si>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</si>
  <si>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</si>
  <si>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</si>
  <si>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</si>
  <si>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</si>
  <si>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</si>
  <si>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</si>
  <si>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</si>
  <si>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</si>
  <si>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</si>
  <si>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</si>
  <si>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</si>
  <si>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</si>
  <si>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</si>
  <si>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</si>
  <si>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</si>
  <si>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</si>
  <si>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</si>
  <si>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</si>
  <si>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</si>
  <si>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</si>
  <si>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</si>
  <si>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</si>
  <si>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</si>
  <si>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</si>
  <si>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</si>
  <si>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</si>
  <si>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</si>
  <si>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</si>
  <si>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</si>
  <si>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</si>
  <si>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</si>
  <si>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</si>
  <si>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</si>
  <si>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</si>
  <si>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</si>
  <si>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</si>
  <si>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</si>
  <si>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</si>
  <si>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</si>
  <si>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</si>
  <si>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</si>
  <si>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</si>
  <si>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</si>
  <si>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</si>
  <si>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</si>
  <si>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</si>
  <si>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</si>
  <si>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</si>
  <si>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</si>
  <si>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</si>
  <si>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</si>
  <si>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</si>
  <si>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</si>
  <si>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</si>
  <si>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</si>
  <si>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</si>
  <si>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</si>
  <si>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</si>
  <si>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</si>
  <si>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</si>
  <si>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</si>
  <si>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</si>
  <si>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</si>
  <si>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</si>
  <si>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</si>
  <si>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</si>
  <si>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</si>
  <si>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</si>
  <si>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</si>
  <si>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</si>
  <si>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</si>
  <si>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</si>
  <si>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</si>
  <si>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</si>
  <si>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</si>
  <si>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</si>
  <si>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</si>
  <si>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</si>
  <si>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</si>
  <si>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</si>
  <si>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</si>
  <si>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</si>
  <si>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</si>
  <si>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</si>
  <si>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</si>
  <si>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</si>
  <si>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</si>
  <si>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</si>
  <si>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</si>
  <si>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</si>
  <si>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</si>
  <si>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</si>
  <si>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</si>
  <si>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</si>
  <si>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</si>
  <si>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</si>
  <si>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</si>
  <si>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</si>
  <si>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</si>
  <si>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</si>
  <si>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</si>
  <si>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</si>
  <si>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</si>
  <si>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</si>
  <si>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</si>
  <si>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</si>
  <si>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</si>
  <si>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</si>
  <si>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</si>
  <si>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</si>
  <si>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</si>
  <si>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</si>
  <si>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</si>
  <si>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</si>
  <si>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</si>
  <si>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</si>
  <si>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</si>
  <si>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</si>
  <si>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</si>
  <si>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</si>
  <si>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</si>
  <si>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</si>
  <si>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</si>
  <si>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</si>
  <si>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</si>
  <si>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</si>
  <si>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</si>
  <si>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</si>
  <si>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</si>
  <si>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</si>
  <si>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</si>
  <si>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</si>
  <si>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</si>
  <si>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</si>
  <si>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</si>
  <si>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</si>
  <si>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</si>
  <si>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</si>
  <si>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</si>
  <si>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</si>
  <si>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</si>
  <si>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</si>
  <si>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</si>
  <si>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</si>
  <si>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</si>
  <si>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</si>
  <si>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</si>
  <si>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</si>
  <si>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</si>
  <si>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</si>
  <si>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</si>
  <si>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</si>
  <si>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</si>
  <si>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</si>
  <si>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</si>
  <si>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</si>
  <si>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</si>
  <si>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</si>
  <si>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</si>
  <si>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</si>
  <si>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</si>
  <si>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</si>
  <si>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</si>
  <si>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</si>
  <si>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</si>
  <si>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</si>
  <si>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</si>
  <si>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</si>
  <si>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</si>
  <si>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</si>
  <si>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</si>
  <si>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</si>
  <si>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</si>
  <si>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</si>
  <si>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</si>
  <si>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</si>
  <si>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</si>
  <si>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</si>
  <si>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</si>
  <si>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</si>
  <si>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</si>
  <si>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</si>
  <si>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</si>
  <si>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</si>
  <si>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</si>
  <si>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</si>
  <si>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</si>
  <si>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</si>
  <si>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</si>
  <si>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</si>
  <si>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</si>
  <si>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</si>
  <si>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</si>
  <si>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</si>
  <si>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</si>
  <si>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</si>
  <si>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</si>
  <si>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</si>
  <si>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</si>
  <si>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</si>
  <si>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</si>
  <si>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</si>
  <si>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</si>
  <si>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</si>
  <si>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</si>
  <si>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</si>
  <si>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</si>
  <si>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</si>
  <si>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</si>
  <si>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</si>
  <si>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</si>
  <si>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</si>
  <si>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</si>
  <si>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</si>
  <si>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</si>
  <si>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</si>
  <si>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</si>
  <si>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</si>
  <si>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</si>
  <si>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</si>
  <si>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</si>
  <si>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</si>
  <si>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</si>
  <si>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</si>
  <si>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</si>
  <si>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</si>
  <si>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</si>
  <si>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</si>
  <si>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</si>
  <si>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</si>
  <si>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</si>
  <si>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</si>
  <si>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</si>
  <si>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</si>
  <si>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</si>
  <si>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</si>
  <si>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</si>
  <si>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</si>
  <si>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</si>
  <si>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</si>
  <si>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</si>
  <si>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</si>
  <si>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</si>
  <si>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</si>
  <si>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</si>
  <si>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</si>
  <si>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</si>
  <si>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</si>
  <si>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</si>
  <si>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</si>
  <si>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</si>
  <si>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</si>
  <si>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</si>
  <si>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</si>
  <si>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</si>
  <si>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</si>
  <si>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</si>
  <si>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</si>
  <si>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</si>
  <si>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</si>
  <si>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</si>
  <si>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</si>
  <si>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</si>
  <si>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</si>
  <si>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</si>
  <si>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</si>
  <si>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</si>
  <si>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</si>
  <si>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</si>
  <si>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</si>
  <si>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</si>
  <si>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</si>
  <si>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</si>
  <si>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</si>
  <si>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</si>
  <si>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</si>
  <si>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</si>
  <si>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</si>
  <si>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</si>
  <si>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</si>
  <si>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</si>
  <si>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</si>
  <si>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</si>
  <si>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</si>
  <si>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</si>
  <si>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</si>
  <si>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</si>
  <si>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</si>
  <si>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</si>
  <si>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</si>
  <si>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</si>
  <si>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</si>
  <si>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</si>
  <si>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</si>
  <si>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</si>
  <si>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</si>
  <si>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</si>
  <si>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</si>
  <si>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</si>
  <si>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</si>
  <si>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</si>
  <si>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</si>
  <si>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</si>
  <si>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</si>
  <si>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</si>
  <si>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</si>
  <si>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</si>
  <si>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</si>
  <si>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</si>
  <si>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</si>
  <si>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</si>
  <si>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</si>
  <si>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</si>
  <si>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</si>
  <si>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</si>
  <si>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</si>
  <si>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</si>
  <si>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</si>
  <si>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</si>
  <si>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</si>
  <si>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</si>
  <si>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</si>
  <si>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</si>
  <si>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</si>
  <si>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</si>
  <si>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</si>
  <si>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</si>
  <si>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</si>
  <si>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</si>
  <si>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</si>
  <si>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</si>
  <si>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</si>
  <si>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</si>
  <si>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</si>
  <si>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</si>
  <si>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</si>
  <si>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</si>
  <si>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</si>
  <si>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</si>
  <si>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</si>
  <si>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</si>
  <si>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</si>
  <si>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</si>
  <si>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</si>
  <si>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</si>
  <si>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</si>
  <si>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</si>
  <si>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</si>
  <si>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</si>
  <si>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</si>
  <si>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</si>
  <si>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</si>
  <si>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</si>
  <si>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</si>
  <si>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</si>
  <si>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</si>
  <si>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</si>
  <si>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</si>
  <si>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</si>
  <si>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</si>
  <si>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</si>
  <si>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</si>
  <si>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</si>
  <si>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</si>
  <si>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</si>
  <si>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</si>
  <si>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</si>
  <si>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</si>
  <si>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</si>
  <si>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</si>
  <si>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</si>
  <si>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</si>
  <si>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</si>
  <si>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</si>
  <si>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</si>
  <si>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</si>
  <si>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</si>
  <si>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</si>
  <si>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</si>
  <si>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</si>
  <si>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</si>
  <si>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</si>
  <si>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</si>
  <si>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</si>
  <si>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</si>
  <si>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</si>
  <si>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</si>
  <si>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</si>
  <si>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</si>
  <si>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</si>
  <si>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</si>
  <si>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</si>
  <si>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</si>
  <si>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</si>
  <si>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</si>
  <si>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</si>
  <si>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</si>
  <si>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</si>
  <si>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</si>
  <si>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</si>
  <si>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</si>
  <si>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</si>
  <si>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</si>
  <si>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</si>
  <si>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</si>
  <si>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</si>
  <si>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</si>
  <si>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</si>
  <si>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</si>
  <si>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</si>
  <si>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</si>
  <si>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</si>
  <si>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</si>
  <si>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</si>
  <si>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</si>
  <si>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</si>
  <si>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</si>
  <si>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</si>
  <si>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</si>
  <si>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</si>
  <si>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</si>
  <si>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</si>
  <si>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</si>
  <si>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</si>
  <si>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</si>
  <si>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</si>
  <si>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</si>
  <si>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</si>
  <si>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</si>
  <si>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</si>
  <si>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</si>
  <si>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</si>
  <si>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</si>
  <si>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</si>
  <si>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</si>
  <si>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</si>
  <si>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</si>
  <si>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</si>
  <si>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</si>
  <si>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</si>
  <si>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</si>
  <si>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</si>
  <si>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</si>
  <si>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</si>
  <si>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</si>
  <si>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</si>
  <si>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</si>
  <si>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</si>
  <si>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</si>
  <si>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</si>
  <si>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</si>
  <si>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</si>
  <si>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</si>
  <si>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</si>
  <si>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</si>
  <si>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</si>
  <si>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</si>
  <si>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</si>
  <si>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</si>
  <si>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</si>
  <si>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</si>
  <si>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</si>
  <si>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</si>
  <si>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</si>
  <si>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</si>
  <si>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</si>
  <si>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</si>
  <si>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</si>
  <si>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</si>
  <si>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</si>
  <si>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</si>
  <si>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</si>
  <si>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</si>
  <si>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</si>
  <si>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</si>
  <si>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</si>
  <si>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</si>
  <si>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</si>
  <si>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</si>
  <si>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</si>
  <si>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</si>
  <si>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</si>
  <si>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</si>
  <si>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</si>
  <si>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</si>
  <si>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</si>
  <si>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</si>
  <si>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</si>
  <si>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</si>
  <si>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</si>
  <si>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</si>
  <si>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</si>
  <si>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</si>
  <si>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</si>
  <si>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</si>
  <si>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</si>
  <si>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</si>
  <si>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</si>
  <si>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</si>
  <si>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</si>
  <si>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</si>
  <si>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</si>
  <si>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</si>
  <si>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</si>
  <si>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</si>
  <si>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</si>
  <si>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</si>
  <si>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</si>
  <si>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</si>
  <si>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</si>
  <si>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</si>
  <si>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</si>
  <si>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</si>
  <si>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</si>
  <si>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</si>
  <si>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</si>
  <si>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</si>
  <si>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</si>
  <si>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</si>
  <si>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</si>
  <si>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</si>
  <si>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</si>
  <si>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</si>
  <si>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</si>
  <si>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</si>
  <si>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</si>
  <si>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</si>
  <si>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</si>
  <si>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</si>
  <si>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</si>
  <si>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</si>
  <si>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</si>
  <si>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</si>
  <si>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</si>
  <si>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</si>
  <si>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</si>
  <si>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</si>
  <si>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</si>
  <si>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</si>
  <si>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</si>
  <si>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</si>
  <si>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</si>
  <si>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</si>
  <si>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</si>
  <si>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</si>
  <si>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</si>
  <si>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</si>
  <si>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</si>
  <si>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</si>
  <si>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</si>
  <si>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</si>
  <si>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</si>
  <si>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</si>
  <si>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</si>
  <si>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</si>
  <si>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</si>
  <si>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</si>
  <si>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</si>
  <si>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</si>
  <si>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</si>
  <si>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</si>
  <si>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</si>
  <si>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</si>
  <si>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</si>
  <si>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</si>
  <si>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</si>
  <si>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</si>
  <si>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</si>
  <si>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</si>
  <si>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</si>
  <si>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</si>
  <si>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</si>
  <si>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</si>
  <si>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</si>
  <si>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</si>
  <si>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</si>
  <si>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</si>
  <si>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</si>
  <si>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</si>
  <si>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</si>
  <si>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</si>
  <si>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</si>
  <si>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</si>
  <si>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</si>
  <si>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</si>
  <si>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</si>
  <si>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</si>
  <si>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</si>
  <si>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</si>
  <si>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</si>
  <si>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</si>
  <si>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</si>
  <si>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</si>
  <si>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</si>
  <si>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</si>
  <si>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</si>
  <si>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</si>
  <si>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</si>
  <si>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</si>
  <si>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</si>
  <si>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</si>
  <si>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</si>
  <si>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</si>
  <si>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</si>
  <si>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</si>
  <si>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</si>
  <si>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</si>
  <si>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</si>
  <si>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</si>
  <si>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</si>
  <si>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</si>
  <si>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</si>
  <si>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</si>
  <si>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</si>
  <si>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</si>
  <si>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</si>
  <si>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</si>
  <si>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</si>
  <si>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</si>
  <si>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</si>
  <si>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</si>
  <si>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</si>
  <si>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</si>
  <si>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</si>
  <si>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</si>
  <si>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</si>
  <si>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</si>
  <si>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</si>
  <si>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</si>
  <si>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</si>
  <si>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</si>
  <si>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</si>
  <si>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</si>
  <si>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</si>
  <si>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</si>
  <si>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</si>
  <si>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</si>
  <si>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</si>
  <si>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</si>
  <si>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</si>
  <si>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</si>
  <si>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</si>
  <si>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</si>
  <si>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</si>
  <si>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</si>
  <si>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</si>
  <si>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</si>
  <si>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</si>
  <si>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</si>
  <si>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</si>
  <si>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</si>
  <si>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</si>
  <si>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</si>
  <si>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</si>
  <si>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</si>
  <si>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</si>
  <si>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</si>
  <si>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</si>
  <si>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</si>
  <si>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</si>
  <si>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</si>
  <si>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</si>
  <si>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</si>
  <si>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</si>
  <si>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</si>
  <si>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</si>
  <si>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</si>
  <si>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</si>
  <si>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</si>
  <si>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</si>
  <si>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</si>
  <si>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</si>
  <si>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</si>
  <si>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</si>
  <si>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</si>
  <si>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</si>
  <si>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</si>
  <si>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</si>
  <si>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</si>
  <si>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</si>
  <si>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</si>
  <si>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</si>
  <si>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</si>
  <si>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</si>
  <si>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</si>
  <si>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</si>
  <si>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</si>
  <si>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</si>
  <si>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</si>
  <si>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</si>
  <si>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</si>
  <si>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</si>
  <si>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</si>
  <si>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</si>
  <si>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</si>
  <si>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</si>
  <si>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</si>
  <si>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</si>
  <si>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</si>
  <si>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</si>
  <si>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</si>
  <si>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</si>
  <si>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</si>
  <si>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</si>
  <si>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</si>
  <si>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</si>
  <si>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</si>
  <si>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</si>
  <si>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</si>
  <si>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</si>
  <si>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</si>
  <si>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</si>
  <si>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</si>
  <si>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</si>
  <si>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</si>
  <si>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</si>
  <si>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</si>
  <si>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</si>
  <si>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</si>
  <si>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</si>
  <si>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</si>
  <si>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</si>
  <si>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</si>
  <si>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</si>
  <si>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</si>
  <si>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</si>
  <si>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</si>
  <si>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</si>
  <si>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</si>
  <si>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</si>
  <si>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</si>
  <si>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</si>
  <si>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</si>
  <si>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</si>
  <si>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</si>
  <si>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</si>
  <si>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</si>
  <si>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</si>
  <si>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</si>
  <si>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</si>
  <si>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</si>
  <si>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</si>
  <si>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</si>
  <si>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</si>
  <si>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</si>
  <si>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</si>
  <si>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</si>
  <si>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</si>
  <si>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</si>
  <si>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</si>
  <si>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</si>
  <si>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</si>
  <si>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</si>
  <si>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</si>
  <si>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</si>
  <si>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</si>
  <si>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</si>
  <si>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</si>
  <si>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</si>
  <si>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</si>
  <si>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</si>
  <si>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</si>
  <si>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</si>
  <si>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</si>
  <si>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</si>
  <si>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</si>
  <si>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</si>
  <si>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</si>
  <si>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</si>
  <si>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</si>
  <si>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</si>
  <si>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</si>
  <si>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</si>
  <si>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</si>
  <si>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</si>
  <si>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</si>
  <si>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</si>
  <si>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</si>
  <si>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</si>
  <si>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</si>
  <si>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</si>
  <si>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</si>
  <si>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</si>
  <si>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</si>
  <si>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</si>
  <si>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</si>
  <si>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</si>
  <si>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</si>
  <si>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</si>
  <si>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</si>
  <si>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</si>
  <si>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</si>
  <si>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</si>
  <si>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</si>
  <si>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</si>
  <si>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</si>
  <si>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</si>
  <si>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</si>
  <si>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</si>
  <si>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</si>
  <si>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</si>
  <si>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</si>
  <si>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</si>
  <si>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</si>
  <si>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</si>
  <si>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</si>
  <si>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</si>
  <si>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</si>
  <si>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</si>
  <si>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</si>
  <si>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</si>
  <si>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</si>
  <si>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</si>
  <si>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</si>
  <si>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</si>
  <si>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</si>
  <si>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</si>
  <si>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</si>
  <si>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</si>
  <si>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</si>
  <si>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</si>
  <si>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</si>
  <si>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</si>
  <si>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</si>
  <si>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</si>
  <si>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</si>
  <si>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</si>
  <si>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</si>
  <si>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</si>
  <si>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</si>
  <si>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</si>
  <si>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</si>
  <si>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</si>
  <si>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</si>
  <si>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</si>
  <si>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</si>
  <si>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</si>
  <si>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</si>
  <si>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</si>
  <si>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</si>
  <si>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</si>
  <si>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</si>
  <si>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</si>
  <si>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</si>
  <si>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</si>
  <si>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</si>
  <si>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</si>
  <si>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</si>
  <si>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</si>
  <si>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</si>
  <si>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</si>
  <si>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</si>
  <si>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</si>
  <si>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</si>
  <si>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</si>
  <si>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</si>
  <si>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</si>
  <si>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</si>
  <si>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</si>
  <si>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</si>
  <si>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</si>
  <si>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</si>
  <si>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</si>
  <si>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</si>
  <si>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</si>
  <si>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</si>
  <si>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</si>
  <si>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</si>
  <si>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</si>
  <si>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</si>
  <si>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</si>
  <si>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</si>
  <si>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</si>
  <si>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</si>
  <si>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</si>
  <si>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</si>
  <si>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</si>
  <si>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</si>
  <si>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</si>
  <si>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</si>
  <si>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</si>
  <si>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</si>
  <si>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</si>
  <si>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</si>
  <si>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</si>
  <si>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</si>
  <si>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</si>
  <si>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</si>
  <si>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</si>
  <si>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</si>
  <si>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</si>
  <si>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</si>
  <si>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</si>
  <si>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</si>
  <si>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</si>
  <si>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</si>
  <si>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</si>
  <si>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</si>
  <si>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</si>
  <si>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</si>
  <si>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</si>
  <si>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</si>
  <si>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</si>
  <si>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</si>
  <si>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</si>
  <si>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</si>
  <si>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</si>
  <si>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</si>
  <si>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</si>
  <si>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</si>
  <si>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</si>
  <si>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</si>
  <si>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</si>
  <si>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</si>
  <si>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</si>
  <si>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</si>
  <si>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</si>
  <si>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</si>
  <si>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</si>
  <si>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</si>
  <si>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</si>
  <si>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</si>
  <si>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</si>
  <si>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</si>
  <si>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</si>
  <si>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</si>
  <si>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</si>
  <si>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</si>
  <si>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</si>
  <si>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</si>
  <si>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</si>
  <si>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</si>
  <si>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</si>
  <si>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</si>
  <si>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</si>
  <si>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</si>
  <si>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</si>
  <si>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</si>
  <si>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</si>
  <si>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</si>
  <si>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</si>
  <si>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</si>
  <si>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</si>
  <si>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</si>
  <si>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</si>
  <si>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</si>
  <si>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</si>
  <si>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</si>
  <si>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</si>
  <si>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</si>
  <si>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</si>
  <si>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</si>
  <si>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</si>
  <si>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</si>
  <si>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</si>
  <si>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</si>
  <si>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</si>
  <si>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</si>
  <si>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</si>
  <si>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</si>
  <si>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</si>
  <si>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</si>
  <si>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</si>
  <si>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</si>
  <si>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</si>
  <si>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</si>
  <si>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</si>
  <si>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</si>
  <si>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</si>
  <si>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</si>
  <si>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</si>
  <si>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</si>
  <si>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</si>
  <si>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</si>
  <si>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</si>
  <si>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</si>
  <si>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</si>
  <si>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</si>
  <si>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</si>
  <si>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</si>
  <si>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</si>
  <si>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</si>
  <si>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</si>
  <si>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</si>
  <si>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</si>
  <si>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</si>
  <si>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</si>
  <si>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</si>
  <si>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</si>
  <si>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</si>
  <si>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</si>
  <si>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</si>
  <si>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</si>
  <si>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</si>
  <si>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</si>
  <si>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</si>
  <si>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</si>
  <si>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</si>
  <si>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</si>
  <si>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</si>
  <si>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</si>
  <si>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</si>
  <si>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</si>
  <si>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</si>
  <si>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</si>
  <si>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</si>
  <si>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</si>
  <si>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</si>
  <si>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</si>
  <si>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</si>
  <si>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</si>
  <si>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</si>
  <si>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</si>
  <si>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</si>
  <si>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</si>
  <si>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</si>
  <si>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</si>
  <si>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</si>
  <si>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</si>
  <si>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</si>
  <si>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</si>
  <si>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</si>
  <si>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</si>
  <si>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</si>
  <si>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</si>
  <si>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</si>
  <si>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</si>
  <si>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</si>
  <si>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</si>
  <si>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</si>
  <si>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</si>
  <si>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</si>
  <si>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</si>
  <si>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</si>
  <si>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</si>
  <si>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</si>
  <si>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</si>
  <si>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</si>
  <si>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</si>
  <si>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</si>
  <si>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</si>
  <si>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</si>
  <si>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</si>
  <si>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</si>
  <si>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</si>
  <si>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</si>
  <si>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</si>
  <si>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</si>
  <si>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</si>
  <si>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</si>
  <si>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</si>
  <si>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</si>
  <si>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</si>
  <si>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</si>
  <si>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</si>
  <si>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</si>
  <si>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</si>
  <si>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</si>
  <si>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</si>
  <si>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</si>
  <si>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</si>
  <si>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</si>
  <si>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</si>
  <si>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</si>
  <si>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</si>
  <si>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</si>
  <si>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</si>
  <si>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</si>
  <si>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</si>
  <si>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</si>
  <si>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</si>
  <si>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</si>
  <si>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</si>
  <si>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</si>
  <si>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</si>
  <si>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</si>
  <si>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</si>
  <si>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</si>
  <si>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</si>
  <si>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</si>
  <si>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</si>
  <si>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</si>
  <si>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</si>
  <si>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</si>
  <si>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</si>
  <si>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</si>
  <si>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</si>
  <si>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</si>
  <si>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</si>
  <si>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</si>
  <si>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</si>
  <si>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</si>
  <si>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</si>
  <si>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</si>
  <si>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</si>
  <si>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</si>
  <si>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</si>
  <si>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</si>
  <si>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</si>
  <si>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</si>
  <si>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</si>
  <si>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</si>
  <si>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</si>
  <si>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</si>
  <si>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</si>
  <si>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</si>
  <si>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</si>
  <si>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</si>
  <si>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</si>
  <si>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</si>
  <si>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</si>
  <si>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</si>
  <si>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</si>
  <si>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</si>
  <si>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</si>
  <si>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</si>
  <si>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</si>
  <si>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</si>
  <si>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</si>
  <si>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</si>
  <si>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</si>
  <si>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</si>
  <si>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</si>
  <si>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</si>
  <si>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</si>
  <si>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</si>
  <si>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</si>
  <si>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</si>
  <si>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</si>
  <si>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</si>
  <si>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</si>
  <si>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</si>
  <si>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</si>
  <si>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</si>
  <si>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</si>
  <si>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</si>
  <si>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</si>
  <si>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</si>
  <si>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</si>
  <si>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</si>
  <si>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</si>
  <si>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</si>
  <si>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</si>
  <si>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</si>
  <si>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</si>
  <si>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</si>
  <si>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</si>
  <si>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</si>
  <si>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</si>
  <si>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</si>
  <si>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</si>
  <si>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</si>
  <si>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</si>
  <si>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</si>
  <si>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</si>
  <si>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</si>
  <si>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</si>
  <si>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</si>
  <si>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</si>
  <si>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</si>
  <si>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</si>
  <si>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</si>
  <si>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</si>
  <si>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</si>
  <si>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</si>
  <si>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</si>
  <si>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</si>
  <si>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</si>
  <si>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</si>
  <si>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</si>
  <si>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</si>
  <si>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</si>
  <si>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</si>
  <si>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</si>
  <si>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</si>
  <si>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</si>
  <si>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</si>
  <si>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</si>
  <si>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</si>
  <si>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</si>
  <si>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</si>
  <si>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</si>
  <si>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</si>
  <si>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</si>
  <si>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</si>
  <si>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</si>
  <si>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</si>
  <si>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</si>
  <si>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</si>
  <si>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</si>
  <si>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</si>
  <si>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</si>
  <si>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</si>
  <si>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</si>
  <si>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</si>
  <si>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</si>
  <si>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</si>
  <si>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</si>
  <si>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</si>
  <si>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</si>
  <si>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</si>
  <si>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</si>
  <si>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</si>
  <si>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</si>
  <si>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</si>
  <si>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</si>
  <si>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</si>
  <si>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</si>
  <si>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</si>
  <si>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</si>
  <si>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</si>
  <si>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</si>
  <si>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</si>
  <si>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</si>
  <si>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</si>
  <si>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</si>
  <si>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</si>
  <si>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</si>
  <si>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</si>
  <si>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</si>
  <si>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</si>
  <si>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</si>
  <si>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</si>
  <si>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</si>
  <si>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</si>
  <si>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</si>
  <si>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</si>
  <si>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</si>
  <si>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</si>
  <si>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</si>
  <si>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</si>
  <si>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</si>
  <si>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</si>
  <si>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</si>
  <si>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</si>
  <si>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</si>
  <si>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</si>
  <si>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</si>
  <si>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</si>
  <si>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</si>
  <si>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</si>
  <si>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</si>
  <si>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</si>
  <si>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</si>
  <si>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</si>
  <si>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</si>
  <si>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</si>
  <si>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</si>
  <si>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</si>
  <si>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</si>
  <si>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</si>
  <si>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</si>
  <si>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</si>
  <si>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</si>
  <si>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</si>
  <si>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</si>
  <si>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</si>
  <si>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</si>
  <si>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</si>
  <si>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</si>
  <si>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</si>
  <si>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</si>
  <si>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</si>
  <si>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</si>
  <si>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</si>
  <si>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</si>
  <si>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</si>
  <si>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</si>
  <si>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</si>
  <si>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</si>
  <si>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</si>
  <si>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</si>
  <si>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</si>
  <si>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</si>
  <si>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</si>
  <si>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</si>
  <si>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</si>
  <si>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</si>
  <si>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</si>
  <si>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</si>
  <si>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</si>
  <si>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</si>
  <si>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</si>
  <si>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</si>
  <si>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</si>
  <si>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</si>
  <si>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</si>
  <si>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</si>
  <si>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</si>
  <si>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</si>
  <si>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</si>
  <si>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</si>
  <si>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</si>
  <si>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</si>
  <si>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</si>
  <si>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</si>
  <si>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</si>
  <si>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</si>
  <si>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</si>
  <si>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</si>
  <si>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</si>
  <si>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</si>
  <si>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</si>
  <si>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</si>
  <si>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</si>
  <si>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</si>
  <si>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</si>
  <si>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</si>
  <si>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</si>
  <si>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</si>
  <si>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</si>
  <si>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</si>
  <si>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</si>
  <si>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</si>
  <si>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</si>
  <si>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</si>
  <si>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</si>
  <si>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</si>
  <si>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</si>
  <si>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</si>
  <si>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</si>
  <si>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</si>
  <si>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</si>
  <si>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</si>
  <si>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</si>
  <si>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</si>
  <si>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</si>
  <si>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</si>
  <si>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</si>
  <si>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</si>
  <si>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</si>
  <si>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</si>
  <si>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</si>
  <si>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</si>
  <si>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</si>
  <si>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</si>
  <si>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</si>
  <si>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</si>
  <si>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</si>
  <si>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</si>
  <si>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</si>
  <si>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</si>
  <si>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</si>
  <si>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</si>
  <si>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</si>
  <si>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</si>
  <si>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</si>
  <si>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</si>
  <si>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</si>
  <si>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</si>
  <si>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</si>
  <si>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</si>
  <si>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</si>
  <si>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</si>
  <si>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</si>
  <si>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</si>
  <si>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</si>
  <si>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</si>
  <si>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</si>
  <si>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</si>
  <si>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</si>
  <si>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</si>
  <si>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</si>
  <si>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</si>
  <si>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</si>
  <si>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</si>
  <si>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</si>
  <si>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</si>
  <si>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</si>
  <si>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</si>
  <si>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</si>
  <si>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</si>
  <si>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</si>
  <si>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</si>
  <si>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</si>
  <si>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</si>
  <si>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</si>
  <si>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</si>
  <si>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</si>
  <si>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</si>
  <si>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</si>
  <si>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</si>
  <si>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</si>
  <si>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</si>
  <si>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</si>
  <si>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</si>
  <si>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</si>
  <si>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</si>
  <si>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</si>
  <si>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</si>
  <si>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</si>
  <si>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</si>
  <si>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</si>
  <si>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</si>
  <si>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</si>
  <si>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</si>
  <si>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</si>
  <si>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</si>
  <si>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</si>
  <si>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</si>
  <si>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</si>
  <si>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</si>
  <si>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</si>
  <si>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</si>
  <si>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</si>
  <si>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</si>
  <si>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</si>
  <si>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</si>
  <si>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</si>
  <si>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</si>
  <si>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</si>
  <si>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</si>
  <si>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</si>
  <si>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</si>
  <si>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</si>
  <si>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</si>
  <si>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</si>
  <si>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</si>
  <si>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</si>
  <si>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</si>
  <si>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</si>
  <si>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</si>
  <si>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</si>
  <si>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</si>
  <si>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</si>
  <si>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</si>
  <si>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</si>
  <si>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</si>
  <si>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</si>
  <si>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</si>
  <si>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</si>
  <si>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</si>
  <si>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</si>
  <si>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</si>
  <si>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</si>
  <si>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</si>
  <si>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</si>
  <si>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</si>
  <si>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</si>
  <si>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</si>
  <si>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</si>
  <si>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</si>
  <si>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</si>
  <si>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</si>
  <si>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</si>
  <si>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</si>
  <si>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</si>
  <si>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</si>
  <si>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</si>
  <si>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</si>
  <si>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</si>
  <si>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</si>
  <si>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</si>
  <si>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</si>
  <si>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</si>
  <si>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</si>
  <si>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</si>
  <si>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</si>
  <si>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</si>
  <si>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</si>
  <si>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</si>
  <si>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</si>
  <si>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</si>
  <si>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</si>
  <si>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</si>
  <si>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</si>
  <si>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</si>
  <si>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</si>
  <si>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</si>
  <si>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</si>
  <si>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</si>
  <si>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</si>
  <si>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</si>
  <si>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</si>
  <si>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</si>
  <si>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</si>
  <si>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</si>
  <si>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</si>
  <si>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</si>
  <si>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</si>
  <si>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</si>
  <si>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</si>
  <si>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</si>
  <si>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</si>
  <si>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</si>
  <si>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</si>
  <si>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</si>
  <si>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</si>
  <si>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</si>
  <si>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</si>
  <si>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</si>
  <si>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</si>
  <si>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</si>
  <si>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</si>
  <si>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</si>
  <si>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</si>
  <si>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</si>
  <si>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</si>
  <si>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</si>
  <si>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</si>
  <si>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</si>
  <si>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</si>
  <si>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</si>
  <si>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</si>
  <si>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</si>
  <si>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</si>
  <si>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</si>
  <si>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</si>
  <si>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</si>
  <si>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</si>
  <si>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</si>
  <si>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</si>
  <si>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</si>
  <si>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</si>
  <si>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</si>
  <si>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</si>
  <si>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</si>
  <si>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</si>
  <si>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</si>
  <si>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</si>
  <si>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</si>
  <si>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</si>
  <si>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</si>
  <si>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</si>
  <si>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</si>
  <si>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</si>
  <si>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</si>
  <si>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</si>
  <si>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</si>
  <si>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</si>
  <si>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</si>
  <si>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</si>
  <si>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</si>
  <si>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</si>
  <si>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</si>
  <si>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</si>
  <si>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</si>
  <si>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</si>
  <si>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</si>
  <si>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</si>
  <si>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</si>
  <si>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</si>
  <si>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</si>
  <si>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</si>
  <si>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</si>
  <si>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</si>
  <si>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</si>
  <si>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</si>
  <si>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</si>
  <si>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</si>
  <si>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</si>
  <si>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</si>
  <si>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</si>
  <si>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</si>
  <si>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</si>
  <si>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</si>
  <si>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</si>
  <si>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</si>
  <si>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</si>
  <si>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</si>
  <si>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</si>
  <si>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</si>
  <si>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</si>
  <si>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</si>
  <si>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</si>
  <si>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</si>
  <si>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</si>
  <si>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</si>
  <si>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</si>
  <si>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</si>
  <si>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</si>
  <si>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</si>
  <si>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</si>
  <si>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</si>
  <si>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</si>
  <si>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</si>
  <si>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</si>
  <si>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</si>
  <si>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</si>
  <si>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</si>
  <si>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</si>
  <si>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</si>
  <si>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</si>
  <si>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</si>
  <si>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</si>
  <si>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</si>
  <si>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</si>
  <si>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</si>
  <si>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</si>
  <si>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</si>
  <si>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</si>
  <si>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</si>
  <si>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</si>
  <si>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</si>
  <si>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</si>
  <si>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</si>
  <si>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</si>
  <si>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</si>
  <si>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</si>
  <si>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</si>
  <si>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</si>
  <si>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</si>
  <si>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</si>
  <si>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</si>
  <si>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</si>
  <si>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</si>
  <si>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</si>
  <si>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</si>
  <si>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</si>
  <si>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</si>
  <si>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</si>
  <si>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</si>
  <si>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</si>
  <si>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</si>
  <si>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</si>
  <si>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</si>
  <si>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</si>
  <si>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</si>
  <si>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</si>
  <si>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</si>
  <si>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</si>
  <si>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</si>
  <si>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</si>
  <si>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</si>
  <si>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</si>
  <si>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</si>
  <si>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</si>
  <si>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</si>
  <si>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</si>
  <si>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</si>
  <si>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</si>
  <si>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</si>
  <si>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</si>
  <si>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</si>
  <si>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</si>
  <si>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</si>
  <si>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</si>
  <si>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</si>
  <si>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</si>
  <si>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</si>
  <si>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</si>
  <si>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</si>
  <si>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</si>
  <si>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</si>
  <si>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</si>
  <si>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</si>
  <si>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</si>
  <si>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</si>
  <si>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</si>
  <si>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</si>
  <si>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</si>
  <si>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</si>
  <si>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</si>
  <si>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</si>
  <si>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</si>
  <si>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</si>
  <si>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</si>
  <si>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</si>
  <si>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</si>
  <si>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</si>
  <si>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</si>
  <si>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</si>
  <si>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</si>
  <si>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</si>
  <si>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</si>
  <si>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</si>
  <si>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</si>
  <si>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</si>
  <si>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</si>
  <si>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</si>
  <si>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</si>
  <si>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</si>
  <si>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</si>
  <si>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</si>
  <si>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</si>
  <si>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</si>
  <si>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</si>
  <si>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</si>
  <si>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</si>
  <si>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</si>
  <si>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</si>
  <si>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</si>
  <si>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</si>
  <si>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</si>
  <si>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</si>
  <si>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</si>
  <si>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</si>
  <si>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</si>
  <si>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</si>
  <si>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</si>
  <si>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</si>
  <si>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</si>
  <si>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</si>
  <si>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</si>
  <si>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</si>
  <si>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</si>
  <si>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</si>
  <si>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</si>
  <si>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</si>
  <si>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</si>
  <si>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</si>
  <si>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</si>
  <si>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</si>
  <si>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</si>
  <si>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</si>
  <si>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</si>
  <si>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</si>
  <si>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</si>
  <si>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</si>
  <si>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</si>
  <si>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</si>
  <si>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</si>
  <si>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</si>
  <si>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</si>
  <si>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</si>
  <si>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</si>
  <si>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</si>
  <si>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</si>
  <si>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</si>
  <si>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</si>
  <si>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</si>
  <si>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</si>
  <si>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</si>
  <si>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</si>
  <si>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</si>
  <si>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</si>
  <si>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</si>
  <si>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</si>
  <si>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</si>
  <si>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</si>
  <si>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</si>
  <si>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</si>
  <si>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</si>
  <si>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</si>
  <si>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</si>
  <si>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</si>
  <si>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</si>
  <si>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</si>
  <si>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</si>
  <si>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</si>
  <si>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</si>
  <si>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</si>
  <si>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</si>
  <si>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</si>
  <si>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</si>
  <si>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</si>
  <si>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</si>
  <si>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</si>
  <si>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</si>
  <si>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</si>
  <si>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</si>
  <si>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</si>
  <si>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</si>
  <si>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</si>
  <si>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</si>
  <si>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</si>
  <si>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</si>
  <si>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</si>
  <si>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</si>
  <si>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</si>
  <si>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</si>
  <si>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</si>
  <si>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</si>
  <si>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</si>
  <si>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</si>
  <si>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</si>
  <si>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</si>
  <si>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</si>
  <si>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</si>
  <si>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</si>
  <si>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</si>
  <si>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</si>
  <si>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</si>
  <si>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</si>
  <si>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</si>
  <si>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</si>
  <si>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</si>
  <si>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</si>
  <si>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</si>
  <si>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</si>
  <si>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</si>
  <si>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</si>
  <si>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</si>
  <si>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</si>
  <si>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</si>
  <si>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</si>
  <si>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</si>
  <si>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</si>
  <si>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</si>
  <si>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</si>
  <si>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</si>
  <si>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</si>
  <si>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</si>
  <si>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</si>
  <si>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</si>
  <si>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</si>
  <si>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</si>
  <si>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</si>
  <si>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</si>
  <si>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</si>
  <si>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</si>
  <si>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</si>
  <si>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</si>
  <si>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</si>
  <si>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</si>
  <si>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</si>
  <si>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</si>
  <si>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</si>
  <si>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</si>
  <si>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</si>
  <si>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</si>
  <si>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</si>
  <si>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</si>
  <si>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</si>
  <si>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</si>
  <si>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</si>
  <si>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</si>
  <si>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</si>
  <si>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</si>
  <si>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</si>
  <si>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</si>
  <si>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</si>
  <si>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</si>
  <si>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</si>
  <si>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</si>
  <si>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</si>
  <si>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</si>
  <si>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</si>
  <si>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</si>
  <si>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</si>
  <si>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</si>
  <si>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</si>
  <si>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</si>
  <si>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</si>
  <si>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</si>
  <si>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</si>
  <si>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</si>
  <si>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</si>
  <si>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</si>
  <si>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</si>
  <si>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</si>
  <si>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</si>
  <si>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</si>
  <si>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</si>
  <si>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</si>
  <si>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</si>
  <si>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</si>
  <si>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</si>
  <si>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</si>
  <si>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</si>
  <si>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</si>
  <si>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</si>
  <si>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</si>
  <si>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</si>
  <si>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</si>
  <si>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</si>
  <si>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</si>
  <si>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</si>
  <si>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</si>
  <si>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</si>
  <si>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</si>
  <si>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</si>
  <si>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</si>
  <si>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</si>
  <si>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</si>
  <si>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</si>
  <si>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</si>
  <si>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</si>
  <si>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</si>
  <si>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</si>
  <si>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</si>
  <si>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</si>
  <si>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</si>
  <si>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</si>
  <si>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</si>
  <si>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</si>
  <si>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</si>
  <si>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</si>
  <si>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</si>
  <si>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</si>
  <si>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</si>
  <si>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</si>
  <si>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</si>
  <si>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</si>
  <si>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</si>
  <si>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</si>
  <si>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</si>
  <si>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</si>
  <si>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</si>
  <si>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</si>
  <si>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</si>
  <si>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</si>
  <si>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</si>
  <si>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</si>
  <si>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</si>
  <si>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</si>
  <si>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</si>
  <si>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</si>
  <si>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</si>
  <si>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</si>
  <si>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</si>
  <si>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</si>
  <si>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</si>
  <si>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</si>
  <si>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</si>
  <si>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</si>
  <si>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</si>
  <si>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</si>
  <si>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</si>
  <si>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</si>
  <si>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</si>
  <si>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</si>
  <si>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</si>
  <si>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</si>
  <si>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</si>
  <si>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</si>
  <si>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</si>
  <si>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</si>
  <si>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</si>
  <si>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</si>
  <si>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</si>
  <si>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</si>
  <si>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</si>
  <si>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</si>
  <si>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</si>
  <si>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</si>
  <si>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</si>
  <si>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</si>
  <si>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</si>
  <si>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</si>
  <si>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</si>
  <si>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</si>
  <si>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</si>
  <si>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</si>
  <si>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</si>
  <si>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</si>
  <si>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</si>
  <si>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</si>
  <si>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</si>
  <si>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</si>
  <si>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</si>
  <si>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</si>
  <si>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</si>
  <si>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</si>
  <si>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</si>
  <si>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</si>
  <si>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</si>
  <si>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</si>
  <si>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</si>
  <si>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</si>
  <si>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</si>
  <si>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</si>
  <si>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</si>
  <si>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</si>
  <si>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</si>
  <si>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</si>
  <si>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</si>
  <si>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</si>
  <si>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</si>
  <si>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</si>
  <si>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</si>
  <si>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</si>
  <si>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</si>
  <si>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</si>
  <si>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</si>
  <si>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</si>
  <si>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</si>
  <si>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</si>
  <si>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</si>
  <si>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</si>
  <si>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</si>
  <si>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</si>
  <si>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</si>
  <si>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</si>
  <si>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</si>
  <si>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</si>
  <si>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</si>
  <si>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</si>
  <si>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</si>
  <si>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</si>
  <si>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</si>
  <si>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</si>
  <si>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</si>
  <si>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</si>
  <si>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</si>
  <si>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</si>
  <si>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</si>
  <si>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</si>
  <si>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</si>
  <si>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</si>
  <si>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</si>
  <si>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</si>
  <si>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</si>
  <si>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</si>
  <si>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</si>
  <si>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</si>
  <si>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</si>
  <si>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</si>
  <si>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</si>
  <si>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</si>
  <si>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</si>
  <si>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</si>
  <si>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</si>
  <si>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</si>
  <si>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</si>
  <si>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</si>
  <si>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</si>
  <si>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</si>
  <si>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</si>
  <si>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</si>
  <si>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</si>
  <si>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</si>
  <si>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</si>
  <si>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</si>
  <si>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</si>
  <si>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</si>
  <si>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</si>
  <si>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</si>
  <si>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</si>
  <si>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</si>
  <si>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</si>
  <si>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</si>
  <si>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</si>
  <si>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</si>
  <si>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</si>
  <si>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</si>
  <si>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</si>
  <si>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</si>
  <si>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</si>
  <si>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</si>
  <si>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</si>
  <si>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</si>
  <si>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</si>
  <si>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</si>
  <si>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</si>
  <si>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</si>
  <si>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</si>
  <si>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</si>
  <si>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</si>
  <si>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</si>
  <si>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</si>
  <si>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</si>
  <si>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</si>
  <si>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</si>
  <si>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</si>
  <si>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</si>
  <si>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</si>
  <si>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</si>
  <si>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</si>
  <si>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</si>
  <si>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</si>
  <si>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</si>
  <si>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</si>
  <si>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</si>
  <si>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</si>
  <si>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</si>
  <si>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</si>
  <si>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</si>
  <si>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</si>
  <si>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</si>
  <si>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</si>
  <si>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</si>
  <si>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</si>
  <si>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</si>
  <si>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</si>
  <si>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</si>
  <si>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</si>
  <si>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</si>
  <si>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</si>
  <si>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</si>
  <si>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</si>
  <si>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</si>
  <si>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</si>
  <si>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</si>
  <si>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</si>
  <si>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</si>
  <si>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</si>
  <si>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</si>
  <si>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</si>
  <si>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</si>
  <si>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</si>
  <si>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</si>
  <si>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</si>
  <si>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</si>
  <si>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</si>
  <si>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</si>
  <si>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</si>
  <si>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</si>
  <si>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</si>
  <si>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</si>
  <si>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</si>
  <si>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</si>
  <si>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</si>
  <si>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</si>
  <si>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</si>
  <si>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</si>
  <si>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</si>
  <si>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</si>
  <si>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</si>
  <si>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</si>
  <si>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</si>
  <si>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</si>
  <si>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</si>
  <si>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</si>
  <si>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</si>
  <si>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</si>
  <si>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</si>
  <si>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</si>
  <si>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</si>
  <si>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</si>
  <si>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</si>
  <si>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</si>
  <si>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</si>
  <si>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</si>
  <si>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</si>
  <si>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</si>
  <si>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</si>
  <si>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</si>
  <si>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</si>
  <si>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</si>
  <si>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</si>
  <si>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</si>
  <si>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</si>
  <si>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</si>
  <si>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</si>
  <si>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</si>
  <si>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</si>
  <si>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</si>
  <si>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</si>
  <si>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</si>
  <si>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</si>
  <si>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</si>
  <si>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</si>
  <si>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</si>
  <si>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</si>
  <si>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</si>
  <si>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</si>
  <si>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</si>
  <si>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</si>
  <si>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</si>
  <si>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</si>
  <si>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</si>
  <si>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</si>
  <si>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</si>
  <si>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</si>
  <si>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</si>
  <si>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</si>
  <si>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</si>
  <si>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</si>
  <si>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</si>
  <si>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</si>
  <si>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</si>
  <si>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</si>
  <si>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</si>
  <si>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</si>
  <si>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</si>
  <si>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</si>
  <si>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</si>
  <si>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</si>
  <si>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</si>
  <si>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</si>
  <si>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</si>
  <si>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</si>
  <si>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</si>
  <si>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</si>
  <si>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</si>
  <si>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</si>
  <si>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</si>
  <si>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</si>
  <si>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</si>
  <si>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</si>
  <si>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</si>
  <si>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</si>
  <si>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</si>
  <si>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</si>
  <si>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</si>
  <si>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</si>
  <si>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</si>
  <si>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</si>
  <si>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</si>
  <si>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</si>
  <si>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</si>
  <si>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</si>
  <si>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</si>
  <si>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</si>
  <si>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</si>
  <si>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</si>
  <si>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</si>
  <si>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</si>
  <si>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</si>
  <si>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</si>
  <si>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</si>
  <si>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</si>
  <si>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</si>
  <si>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</si>
  <si>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</si>
  <si>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</si>
  <si>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</si>
  <si>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</si>
  <si>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</si>
  <si>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</si>
  <si>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</si>
  <si>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</si>
  <si>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</si>
  <si>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</si>
  <si>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</si>
  <si>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</si>
  <si>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</si>
  <si>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</si>
  <si>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</si>
  <si>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</si>
  <si>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</si>
  <si>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</si>
  <si>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</si>
  <si>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</si>
  <si>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</si>
  <si>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</si>
  <si>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</si>
  <si>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</si>
  <si>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</si>
  <si>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</si>
  <si>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</si>
  <si>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</si>
  <si>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</si>
  <si>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</si>
  <si>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</si>
  <si>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</si>
  <si>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</si>
  <si>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</si>
  <si>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</si>
  <si>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</si>
  <si>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</si>
  <si>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</si>
  <si>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</si>
  <si>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</si>
  <si>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</si>
  <si>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</si>
  <si>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</si>
  <si>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</si>
  <si>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</si>
  <si>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</si>
  <si>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</si>
  <si>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</si>
  <si>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</si>
  <si>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</si>
  <si>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</si>
  <si>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</si>
  <si>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</si>
  <si>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</si>
  <si>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</si>
  <si>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</si>
  <si>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</si>
  <si>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</si>
  <si>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</si>
  <si>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</si>
  <si>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</si>
  <si>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</si>
  <si>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</si>
  <si>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</si>
  <si>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</si>
  <si>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</si>
  <si>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</si>
  <si>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</si>
  <si>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</si>
  <si>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</si>
  <si>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</si>
  <si>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</si>
  <si>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</si>
  <si>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</si>
  <si>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</si>
  <si>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</si>
  <si>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</si>
  <si>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</si>
  <si>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</si>
  <si>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</si>
  <si>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</si>
  <si>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</si>
  <si>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</si>
  <si>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</si>
  <si>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</si>
  <si>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</si>
  <si>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</si>
  <si>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</si>
  <si>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</si>
  <si>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</si>
  <si>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</si>
  <si>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</si>
  <si>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</si>
  <si>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</si>
  <si>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</si>
  <si>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</si>
  <si>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</si>
  <si>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</si>
  <si>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</si>
  <si>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</si>
  <si>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</si>
  <si>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</si>
  <si>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</si>
  <si>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</si>
  <si>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</si>
  <si>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</si>
  <si>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</si>
  <si>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</si>
  <si>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</si>
  <si>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</si>
  <si>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</si>
  <si>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</si>
  <si>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</si>
  <si>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</si>
  <si>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</si>
  <si>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</si>
  <si>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</si>
  <si>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</si>
  <si>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</si>
  <si>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</si>
  <si>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</si>
  <si>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</si>
  <si>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</si>
  <si>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</si>
  <si>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</si>
  <si>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</si>
  <si>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</si>
  <si>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</si>
  <si>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</si>
  <si>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</si>
  <si>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</si>
  <si>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</si>
  <si>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</si>
  <si>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</si>
  <si>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</si>
  <si>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</si>
  <si>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</si>
  <si>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</si>
  <si>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</si>
  <si>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</si>
  <si>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</si>
  <si>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</si>
  <si>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</si>
  <si>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</si>
  <si>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</si>
  <si>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</si>
  <si>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</si>
  <si>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</si>
  <si>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</si>
  <si>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</si>
  <si>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</si>
  <si>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</si>
  <si>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</si>
  <si>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</si>
  <si>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</si>
  <si>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</si>
  <si>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</si>
  <si>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</si>
  <si>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</si>
  <si>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</si>
  <si>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</si>
  <si>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</si>
  <si>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</si>
  <si>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</si>
  <si>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</si>
  <si>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</si>
  <si>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</si>
  <si>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</si>
  <si>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</si>
  <si>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</si>
  <si>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</si>
  <si>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</si>
  <si>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</si>
  <si>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</si>
  <si>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</si>
  <si>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</si>
  <si>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</si>
  <si>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</si>
  <si>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</si>
  <si>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</si>
  <si>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</si>
  <si>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</si>
  <si>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</si>
  <si>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</si>
  <si>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</si>
  <si>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</si>
  <si>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</si>
  <si>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</si>
  <si>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</si>
  <si>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</si>
  <si>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</si>
  <si>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</si>
  <si>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</si>
  <si>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</si>
  <si>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</si>
  <si>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</si>
  <si>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</si>
  <si>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</si>
  <si>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</si>
  <si>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</si>
  <si>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</si>
  <si>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</si>
  <si>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</si>
  <si>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</si>
  <si>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</si>
  <si>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</si>
  <si>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</si>
  <si>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</si>
  <si>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</si>
  <si>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</si>
  <si>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</si>
  <si>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</si>
  <si>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</si>
  <si>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</si>
  <si>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</si>
  <si>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</si>
  <si>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</si>
  <si>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</si>
  <si>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</si>
  <si>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</si>
  <si>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</si>
  <si>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</si>
  <si>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</si>
  <si>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</si>
  <si>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</si>
  <si>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</si>
  <si>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</si>
  <si>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</si>
  <si>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</si>
  <si>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</si>
  <si>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</si>
  <si>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</si>
  <si>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</si>
  <si>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</si>
  <si>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</si>
  <si>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</si>
  <si>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</si>
  <si>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</si>
  <si>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</si>
  <si>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</si>
  <si>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</si>
  <si>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</si>
  <si>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</si>
  <si>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</si>
  <si>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</si>
  <si>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</si>
  <si>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</si>
  <si>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</si>
  <si>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</si>
  <si>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</si>
  <si>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</si>
  <si>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</si>
  <si>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</si>
  <si>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</si>
  <si>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</si>
  <si>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</si>
  <si>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</si>
  <si>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</si>
  <si>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</si>
  <si>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</si>
  <si>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</si>
  <si>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</si>
  <si>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</si>
  <si>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</si>
  <si>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</si>
  <si>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</si>
  <si>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</si>
  <si>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</si>
  <si>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</si>
  <si>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</si>
  <si>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</si>
  <si>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</si>
  <si>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</si>
  <si>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</si>
  <si>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</si>
  <si>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</si>
  <si>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</si>
  <si>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</si>
  <si>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</si>
  <si>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</si>
  <si>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</si>
  <si>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</si>
  <si>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</si>
  <si>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</si>
  <si>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</si>
  <si>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</si>
  <si>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</si>
  <si>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</si>
  <si>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</si>
  <si>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</si>
  <si>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</si>
  <si>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</si>
  <si>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</si>
  <si>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</si>
  <si>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</si>
  <si>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</si>
  <si>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</si>
  <si>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</si>
  <si>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</si>
  <si>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</si>
  <si>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</si>
  <si>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</si>
  <si>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</si>
  <si>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</si>
  <si>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</si>
  <si>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</si>
  <si>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</si>
  <si>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</si>
  <si>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</si>
  <si>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</si>
  <si>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</si>
  <si>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</si>
  <si>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</si>
  <si>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</si>
  <si>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</si>
  <si>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</si>
  <si>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</si>
  <si>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</si>
  <si>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</si>
  <si>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</si>
  <si>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</si>
  <si>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</si>
  <si>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</si>
  <si>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</si>
  <si>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</si>
  <si>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</si>
  <si>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</si>
  <si>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</si>
  <si>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</si>
  <si>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</si>
  <si>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</si>
  <si>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</si>
  <si>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</si>
  <si>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</si>
  <si>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</si>
  <si>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</si>
  <si>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</si>
  <si>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</si>
  <si>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</si>
  <si>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</si>
  <si>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</si>
  <si>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</si>
  <si>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</si>
  <si>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</si>
  <si>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</si>
  <si>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</si>
  <si>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</si>
  <si>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</si>
  <si>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</si>
  <si>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</si>
  <si>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</si>
  <si>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</si>
  <si>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</si>
  <si>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</si>
  <si>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</si>
  <si>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</si>
  <si>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</si>
  <si>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</si>
  <si>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</si>
  <si>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</si>
  <si>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</si>
  <si>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</si>
  <si>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</si>
  <si>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</si>
  <si>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</si>
  <si>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</si>
  <si>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</si>
  <si>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</si>
  <si>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</si>
  <si>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</si>
  <si>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</si>
  <si>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</si>
  <si>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</si>
  <si>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</si>
  <si>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</si>
  <si>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</si>
  <si>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</si>
  <si>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</si>
  <si>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</si>
  <si>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</si>
  <si>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</si>
  <si>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</si>
  <si>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</si>
  <si>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</si>
  <si>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</si>
  <si>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</si>
  <si>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</si>
  <si>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</si>
  <si>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</si>
  <si>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</si>
  <si>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</si>
  <si>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</si>
  <si>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</si>
  <si>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</si>
  <si>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</si>
  <si>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</si>
  <si>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</si>
  <si>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</si>
  <si>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</si>
  <si>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</si>
  <si>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</si>
  <si>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</si>
  <si>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</si>
  <si>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</si>
  <si>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</si>
  <si>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</si>
  <si>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</si>
  <si>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</si>
  <si>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</si>
  <si>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</si>
  <si>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</si>
  <si>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</si>
  <si>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</si>
  <si>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</si>
  <si>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</si>
  <si>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</si>
  <si>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</si>
  <si>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</si>
  <si>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</si>
  <si>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</si>
  <si>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</si>
  <si>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</si>
  <si>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</si>
  <si>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</si>
  <si>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</si>
  <si>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</si>
  <si>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</si>
  <si>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</si>
  <si>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</si>
  <si>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</si>
  <si>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</si>
  <si>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</si>
  <si>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</si>
  <si>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</si>
  <si>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</si>
  <si>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</si>
  <si>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</si>
  <si>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</si>
  <si>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</si>
  <si>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</si>
  <si>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</si>
  <si>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</si>
  <si>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</si>
  <si>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</si>
  <si>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</si>
  <si>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</si>
  <si>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</si>
  <si>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</si>
  <si>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</si>
  <si>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</si>
  <si>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</si>
  <si>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</si>
  <si>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</si>
  <si>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</si>
  <si>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</si>
  <si>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</si>
  <si>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</si>
  <si>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</si>
  <si>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</si>
  <si>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</si>
  <si>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</si>
  <si>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</si>
  <si>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</si>
  <si>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</si>
  <si>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</si>
  <si>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</si>
  <si>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</si>
  <si>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</si>
  <si>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</si>
  <si>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</si>
  <si>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</si>
  <si>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</si>
  <si>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</si>
  <si>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</si>
  <si>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</si>
  <si>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</si>
  <si>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</si>
  <si>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</si>
  <si>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</si>
  <si>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</si>
  <si>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</si>
  <si>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</si>
  <si>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</si>
  <si>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</si>
  <si>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</si>
  <si>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</si>
  <si>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</si>
  <si>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</si>
  <si>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</si>
  <si>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</si>
  <si>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</si>
  <si>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</si>
  <si>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</si>
  <si>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</si>
  <si>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</si>
  <si>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</si>
  <si>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</si>
  <si>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</si>
  <si>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</si>
  <si>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</si>
  <si>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</si>
  <si>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</si>
  <si>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</si>
  <si>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</si>
  <si>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</si>
  <si>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</si>
  <si>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</si>
  <si>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</si>
  <si>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</si>
  <si>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</si>
  <si>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</si>
  <si>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</si>
  <si>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</si>
  <si>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</si>
  <si>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</si>
  <si>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</si>
  <si>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</si>
  <si>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</si>
  <si>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</si>
  <si>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</si>
  <si>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</si>
  <si>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</si>
  <si>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</si>
  <si>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</si>
  <si>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</si>
  <si>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</si>
  <si>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</si>
  <si>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</si>
  <si>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</si>
  <si>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</si>
  <si>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</si>
  <si>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</si>
  <si>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</si>
  <si>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</si>
  <si>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</si>
  <si>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</si>
  <si>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</si>
  <si>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</si>
  <si>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</si>
  <si>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</si>
  <si>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</si>
  <si>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</si>
  <si>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</si>
  <si>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</si>
  <si>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</si>
  <si>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</si>
  <si>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</si>
  <si>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</si>
  <si>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</si>
  <si>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</si>
  <si>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</si>
  <si>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</si>
  <si>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</si>
  <si>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</si>
  <si>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</si>
  <si>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</si>
  <si>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</si>
  <si>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</si>
  <si>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</si>
  <si>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</si>
  <si>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</si>
  <si>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</si>
  <si>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</si>
  <si>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</si>
  <si>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</si>
  <si>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</si>
  <si>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</si>
  <si>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</si>
  <si>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</si>
  <si>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</si>
  <si>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</si>
  <si>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</si>
  <si>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</si>
  <si>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</si>
  <si>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</si>
  <si>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</si>
  <si>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</si>
  <si>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</si>
  <si>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</si>
  <si>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</si>
  <si>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</si>
  <si>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</si>
  <si>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</si>
  <si>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</si>
  <si>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</si>
  <si>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</si>
  <si>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</si>
  <si>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</si>
  <si>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</si>
  <si>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</si>
  <si>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</si>
  <si>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</si>
  <si>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</si>
  <si>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</si>
  <si>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</si>
  <si>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</si>
  <si>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</si>
  <si>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</si>
  <si>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</si>
  <si>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</si>
  <si>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</si>
  <si>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</si>
  <si>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</si>
  <si>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</si>
  <si>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</si>
  <si>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</si>
  <si>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</si>
  <si>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</si>
  <si>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</si>
  <si>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</si>
  <si>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</si>
  <si>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</si>
  <si>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</si>
  <si>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</si>
  <si>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</si>
  <si>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</si>
  <si>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</si>
  <si>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</si>
  <si>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</si>
  <si>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</si>
  <si>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</si>
  <si>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</si>
  <si>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</si>
  <si>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</si>
  <si>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</si>
  <si>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</si>
  <si>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</si>
  <si>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</si>
  <si>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</si>
  <si>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</si>
  <si>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</si>
  <si>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</si>
  <si>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</si>
  <si>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</si>
  <si>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</si>
  <si>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</si>
  <si>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</si>
  <si>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</si>
  <si>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</si>
  <si>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</si>
  <si>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</si>
  <si>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</si>
  <si>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</si>
  <si>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</si>
  <si>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</si>
  <si>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</si>
  <si>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</si>
  <si>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</si>
  <si>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</si>
  <si>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</si>
  <si>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</si>
  <si>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</si>
  <si>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</si>
  <si>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</si>
  <si>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</si>
  <si>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</si>
  <si>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</si>
  <si>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</si>
  <si>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</si>
  <si>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</si>
  <si>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</si>
  <si>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</si>
  <si>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</si>
  <si>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</si>
  <si>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</si>
  <si>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</si>
  <si>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</si>
  <si>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</si>
  <si>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</si>
  <si>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</si>
  <si>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</si>
  <si>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</si>
  <si>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</si>
  <si>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</si>
  <si>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</si>
  <si>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</si>
  <si>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</si>
  <si>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</si>
  <si>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</si>
  <si>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</si>
  <si>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</si>
  <si>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</si>
  <si>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</si>
  <si>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</si>
  <si>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</si>
  <si>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</si>
  <si>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</si>
  <si>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</si>
  <si>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</si>
  <si>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</si>
  <si>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</si>
  <si>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</si>
  <si>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</si>
  <si>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</si>
  <si>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</si>
  <si>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</si>
  <si>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</si>
  <si>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</si>
  <si>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</si>
  <si>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</si>
  <si>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</si>
  <si>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</si>
  <si>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</si>
  <si>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</si>
  <si>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</si>
  <si>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</si>
  <si>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</si>
  <si>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</si>
  <si>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</si>
  <si>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</si>
  <si>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</si>
  <si>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</si>
  <si>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</si>
  <si>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</si>
  <si>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</si>
  <si>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</si>
  <si>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</si>
  <si>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</si>
  <si>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</si>
  <si>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</si>
  <si>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</si>
  <si>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</si>
  <si>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</si>
  <si>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</si>
  <si>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</si>
  <si>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</si>
  <si>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</si>
  <si>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</si>
  <si>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</si>
  <si>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</si>
  <si>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</si>
  <si>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</si>
  <si>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</si>
  <si>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</si>
  <si>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</si>
  <si>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</si>
  <si>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</si>
  <si>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</si>
  <si>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</si>
  <si>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</si>
  <si>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</si>
  <si>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</si>
  <si>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</si>
  <si>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</si>
  <si>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</si>
  <si>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</si>
  <si>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</si>
  <si>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</si>
  <si>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</si>
  <si>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</si>
  <si>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</si>
  <si>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</si>
  <si>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</si>
  <si>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</si>
  <si>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</si>
  <si>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</si>
  <si>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</si>
  <si>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</si>
  <si>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</si>
  <si>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</si>
  <si>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</si>
  <si>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</si>
  <si>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</si>
  <si>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</si>
  <si>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</si>
  <si>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</si>
  <si>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</si>
  <si>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</si>
  <si>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</si>
  <si>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</si>
  <si>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</si>
  <si>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</si>
  <si>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</si>
  <si>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</si>
  <si>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</si>
  <si>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</si>
  <si>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</si>
  <si>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</si>
  <si>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</si>
  <si>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</si>
  <si>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</si>
  <si>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</si>
  <si>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</si>
  <si>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</si>
  <si>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</si>
  <si>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</si>
  <si>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</si>
  <si>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</si>
  <si>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</si>
  <si>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</si>
  <si>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</si>
  <si>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</si>
  <si>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</si>
  <si>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</si>
  <si>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</si>
  <si>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</si>
  <si>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</si>
  <si>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</si>
  <si>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</si>
  <si>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</si>
  <si>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</si>
  <si>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</si>
  <si>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</si>
  <si>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</si>
  <si>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</si>
  <si>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</si>
  <si>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</si>
  <si>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</si>
  <si>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</si>
  <si>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</si>
  <si>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</si>
  <si>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</si>
  <si>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</si>
  <si>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</si>
  <si>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</si>
  <si>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</si>
  <si>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</si>
  <si>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</si>
  <si>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</si>
  <si>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</si>
  <si>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</si>
  <si>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</si>
  <si>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</si>
  <si>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</si>
  <si>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</si>
  <si>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</si>
  <si>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</si>
  <si>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</si>
  <si>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</si>
  <si>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</si>
  <si>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</si>
  <si>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</si>
  <si>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</si>
  <si>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</si>
  <si>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</si>
  <si>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</si>
  <si>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</si>
  <si>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</si>
  <si>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</si>
  <si>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</si>
  <si>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</si>
  <si>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</si>
  <si>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</si>
  <si>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</si>
  <si>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</si>
  <si>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</si>
  <si>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</si>
  <si>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</si>
  <si>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</si>
  <si>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</si>
  <si>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</si>
  <si>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</si>
  <si>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</si>
  <si>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</si>
  <si>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</si>
  <si>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</si>
  <si>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</si>
  <si>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</si>
  <si>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</si>
  <si>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</si>
  <si>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</si>
  <si>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</si>
  <si>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</si>
  <si>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</si>
  <si>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</si>
  <si>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</si>
  <si>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</si>
  <si>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</si>
  <si>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</si>
  <si>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</si>
  <si>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</si>
  <si>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</si>
  <si>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</si>
  <si>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</si>
  <si>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</si>
  <si>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</si>
  <si>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</si>
  <si>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</si>
  <si>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</si>
  <si>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</si>
  <si>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</si>
  <si>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</si>
  <si>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</si>
  <si>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</si>
  <si>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</si>
  <si>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</si>
  <si>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</si>
  <si>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</si>
  <si>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</si>
  <si>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</si>
  <si>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</si>
  <si>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</si>
  <si>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</si>
  <si>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</si>
  <si>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</si>
  <si>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</si>
  <si>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</si>
  <si>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</si>
  <si>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</si>
  <si>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</si>
  <si>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</si>
  <si>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</si>
  <si>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</si>
  <si>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</si>
  <si>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</si>
  <si>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</si>
  <si>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</si>
  <si>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</si>
  <si>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</si>
  <si>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</si>
  <si>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</si>
  <si>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</si>
  <si>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</si>
  <si>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</si>
  <si>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</si>
  <si>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</si>
  <si>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</si>
  <si>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</si>
  <si>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</si>
  <si>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</si>
  <si>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</si>
  <si>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</si>
  <si>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</si>
  <si>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</si>
  <si>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</si>
  <si>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</si>
  <si>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</si>
  <si>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</si>
  <si>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</si>
  <si>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</si>
  <si>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</si>
  <si>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</si>
  <si>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</si>
  <si>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</si>
  <si>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</si>
  <si>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</si>
  <si>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</si>
  <si>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</si>
  <si>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</si>
  <si>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</si>
  <si>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</si>
  <si>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</si>
  <si>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</si>
  <si>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</si>
  <si>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</si>
  <si>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</si>
  <si>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</si>
  <si>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</si>
  <si>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</si>
  <si>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</si>
  <si>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</si>
  <si>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</si>
  <si>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</si>
  <si>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</si>
  <si>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</si>
  <si>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</si>
  <si>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</si>
  <si>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</si>
  <si>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</si>
  <si>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</si>
  <si>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</si>
  <si>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</si>
  <si>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</si>
  <si>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</si>
  <si>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</si>
  <si>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</si>
  <si>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</si>
  <si>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</si>
  <si>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</si>
  <si>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</si>
  <si>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</si>
  <si>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</si>
  <si>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</si>
  <si>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</si>
  <si>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</si>
  <si>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</si>
  <si>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</si>
  <si>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</si>
  <si>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</si>
  <si>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</si>
  <si>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</si>
  <si>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</si>
  <si>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</si>
  <si>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</si>
  <si>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</si>
  <si>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</si>
  <si>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</si>
  <si>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</si>
  <si>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</si>
  <si>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</si>
  <si>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</si>
  <si>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</si>
  <si>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</si>
  <si>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</si>
  <si>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</si>
  <si>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</si>
  <si>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</si>
  <si>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</si>
  <si>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</si>
  <si>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</si>
  <si>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</si>
  <si>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</si>
  <si>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</si>
  <si>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</si>
  <si>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</si>
  <si>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</si>
  <si>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</si>
  <si>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</si>
  <si>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</si>
  <si>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</si>
  <si>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</si>
  <si>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</si>
  <si>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</si>
  <si>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</si>
  <si>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</si>
  <si>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</si>
  <si>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</si>
  <si>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</si>
  <si>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</si>
  <si>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</si>
  <si>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</si>
  <si>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</si>
  <si>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</si>
  <si>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</si>
  <si>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</si>
  <si>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</si>
  <si>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</si>
  <si>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</si>
  <si>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</si>
  <si>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</si>
  <si>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</si>
  <si>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</si>
  <si>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</si>
  <si>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</si>
  <si>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</si>
  <si>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</si>
  <si>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</si>
  <si>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</si>
  <si>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</si>
  <si>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</si>
  <si>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</si>
  <si>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</si>
  <si>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</si>
  <si>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</si>
  <si>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</si>
  <si>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</si>
  <si>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</si>
  <si>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</si>
  <si>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</si>
  <si>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</si>
  <si>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</si>
  <si>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</si>
  <si>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</si>
  <si>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</si>
  <si>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</si>
  <si>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</si>
  <si>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</si>
  <si>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</si>
  <si>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</si>
  <si>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</si>
  <si>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</si>
  <si>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</si>
  <si>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</si>
  <si>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</si>
  <si>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</si>
  <si>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</si>
  <si>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</si>
  <si>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</si>
  <si>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</si>
  <si>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</si>
  <si>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</si>
  <si>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</si>
  <si>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</si>
  <si>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</si>
  <si>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</si>
  <si>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</si>
  <si>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</si>
  <si>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</si>
  <si>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</si>
  <si>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</si>
  <si>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</si>
  <si>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</si>
  <si>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</si>
  <si>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</si>
  <si>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</si>
  <si>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</si>
  <si>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</si>
  <si>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</si>
  <si>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</si>
  <si>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</si>
  <si>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</si>
  <si>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</si>
  <si>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</si>
  <si>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</si>
  <si>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</si>
  <si>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</si>
  <si>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</si>
  <si>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</si>
  <si>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</si>
  <si>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</si>
  <si>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</si>
  <si>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</si>
  <si>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</si>
  <si>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</si>
  <si>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</si>
  <si>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</si>
  <si>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</si>
  <si>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</si>
  <si>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</si>
  <si>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</si>
  <si>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</si>
  <si>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</si>
  <si>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</si>
  <si>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</si>
  <si>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</si>
  <si>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</si>
  <si>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</si>
  <si>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</si>
  <si>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</si>
  <si>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</si>
  <si>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</si>
  <si>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</si>
  <si>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</si>
  <si>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</si>
  <si>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</si>
  <si>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</si>
  <si>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</si>
  <si>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</si>
  <si>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</si>
  <si>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</si>
  <si>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</si>
  <si>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</si>
  <si>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</si>
  <si>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</si>
  <si>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</si>
  <si>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</si>
  <si>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</si>
  <si>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</si>
  <si>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</si>
  <si>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</si>
  <si>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</si>
  <si>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</si>
  <si>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</si>
  <si>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</si>
  <si>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</si>
  <si>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</si>
  <si>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</si>
  <si>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</si>
  <si>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</si>
  <si>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</si>
  <si>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</si>
  <si>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</si>
  <si>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</si>
  <si>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</si>
  <si>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</si>
  <si>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</si>
  <si>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</si>
  <si>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</si>
  <si>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</si>
  <si>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</si>
  <si>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</si>
  <si>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</si>
  <si>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</si>
  <si>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</si>
  <si>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</si>
  <si>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</si>
  <si>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</si>
  <si>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</si>
  <si>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</si>
  <si>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</si>
  <si>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</si>
  <si>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</si>
  <si>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</si>
  <si>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</si>
  <si>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</si>
  <si>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</si>
  <si>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</si>
  <si>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</si>
  <si>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</si>
  <si>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</si>
  <si>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</si>
  <si>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</si>
  <si>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</si>
  <si>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</si>
  <si>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</si>
  <si>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</si>
  <si>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</si>
  <si>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</si>
  <si>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</si>
  <si>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</si>
  <si>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</si>
  <si>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</si>
  <si>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</si>
  <si>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</si>
  <si>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</si>
  <si>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</si>
  <si>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</si>
  <si>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</si>
  <si>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</si>
  <si>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</si>
  <si>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</si>
  <si>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</si>
  <si>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</si>
  <si>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</si>
  <si>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</si>
  <si>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</si>
  <si>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</si>
  <si>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</si>
  <si>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</si>
  <si>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</si>
  <si>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</si>
  <si>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</si>
  <si>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</si>
  <si>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</si>
  <si>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</si>
  <si>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</si>
  <si>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</si>
  <si>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</si>
  <si>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</si>
  <si>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</si>
  <si>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</si>
  <si>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</si>
  <si>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</si>
  <si>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</si>
  <si>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</si>
  <si>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</si>
  <si>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</si>
  <si>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</si>
  <si>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</si>
  <si>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</si>
  <si>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</si>
  <si>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</si>
  <si>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</si>
  <si>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</si>
  <si>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</si>
  <si>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</si>
  <si>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</si>
  <si>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</si>
  <si>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</si>
  <si>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</si>
  <si>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</si>
  <si>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</si>
  <si>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</si>
  <si>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</si>
  <si>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</si>
  <si>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</si>
  <si>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</si>
  <si>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</si>
  <si>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</si>
  <si>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</si>
  <si>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</si>
  <si>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</si>
  <si>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</si>
  <si>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</si>
  <si>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</si>
  <si>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</si>
  <si>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</si>
  <si>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</si>
  <si>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</si>
  <si>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</si>
  <si>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</si>
  <si>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</si>
  <si>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</si>
  <si>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</si>
  <si>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</si>
  <si>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</si>
  <si>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</si>
  <si>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</si>
  <si>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</si>
  <si>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</si>
  <si>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</si>
  <si>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</si>
  <si>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</si>
  <si>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</si>
  <si>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</si>
  <si>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</si>
  <si>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</si>
  <si>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</si>
  <si>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</si>
  <si>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</si>
  <si>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</si>
  <si>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</si>
  <si>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</si>
  <si>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</si>
  <si>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</si>
  <si>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</si>
  <si>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</si>
  <si>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</si>
  <si>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</si>
  <si>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</si>
  <si>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</si>
  <si>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</si>
  <si>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</si>
  <si>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</si>
  <si>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</si>
  <si>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</si>
  <si>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</si>
  <si>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</si>
  <si>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</si>
  <si>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</si>
  <si>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</si>
  <si>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</si>
  <si>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</si>
  <si>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</si>
  <si>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</si>
  <si>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</si>
  <si>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</si>
  <si>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</si>
  <si>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</si>
  <si>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</si>
  <si>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</si>
  <si>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</si>
  <si>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</si>
  <si>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</si>
  <si>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</si>
  <si>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</si>
  <si>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</si>
  <si>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</si>
  <si>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</si>
  <si>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</si>
  <si>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</si>
  <si>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</si>
  <si>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</si>
  <si>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</si>
  <si>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</si>
  <si>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</si>
  <si>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</si>
  <si>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</si>
  <si>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</si>
  <si>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</si>
  <si>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</si>
  <si>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</si>
  <si>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</si>
  <si>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</si>
  <si>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</si>
  <si>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</si>
  <si>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</si>
  <si>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</si>
  <si>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</si>
  <si>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</si>
  <si>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</si>
  <si>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</si>
  <si>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</si>
  <si>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</si>
  <si>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</si>
  <si>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</si>
  <si>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</si>
  <si>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</si>
  <si>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</si>
  <si>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</si>
  <si>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</si>
  <si>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</si>
  <si>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</si>
  <si>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</si>
  <si>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</si>
  <si>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</si>
  <si>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</si>
  <si>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</si>
  <si>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</si>
  <si>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</si>
  <si>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</si>
  <si>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</si>
  <si>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</si>
  <si>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</si>
  <si>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</si>
  <si>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</si>
  <si>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</si>
  <si>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</si>
  <si>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</si>
  <si>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</si>
  <si>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</si>
  <si>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</si>
  <si>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</si>
  <si>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</si>
  <si>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</si>
  <si>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</si>
  <si>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</si>
  <si>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</si>
  <si>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</si>
  <si>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</si>
  <si>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</si>
  <si>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</si>
  <si>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</si>
  <si>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</si>
  <si>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</si>
  <si>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</si>
  <si>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</si>
  <si>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</si>
  <si>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</si>
  <si>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</si>
  <si>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</si>
  <si>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</si>
  <si>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</si>
  <si>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</si>
  <si>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</si>
  <si>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</si>
  <si>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</si>
  <si>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</si>
  <si>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</si>
  <si>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</si>
  <si>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</si>
  <si>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</si>
  <si>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</si>
  <si>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</si>
  <si>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</si>
  <si>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</si>
  <si>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</si>
  <si>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</si>
  <si>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</si>
  <si>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</si>
  <si>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</si>
  <si>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</si>
  <si>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</si>
  <si>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</si>
  <si>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</si>
  <si>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</si>
  <si>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</si>
  <si>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</si>
  <si>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</si>
  <si>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</si>
  <si>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</si>
  <si>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</si>
  <si>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</si>
  <si>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</si>
  <si>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</si>
  <si>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</si>
  <si>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</si>
  <si>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</si>
  <si>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</si>
  <si>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</si>
  <si>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</si>
  <si>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</si>
  <si>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</si>
  <si>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</si>
  <si>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</si>
  <si>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</si>
  <si>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</si>
  <si>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</si>
  <si>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</si>
  <si>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</si>
  <si>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</si>
  <si>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</si>
  <si>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</si>
  <si>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</si>
  <si>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</si>
  <si>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</si>
  <si>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</si>
  <si>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</si>
  <si>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</si>
  <si>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</si>
  <si>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</si>
  <si>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</si>
  <si>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</si>
  <si>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</si>
  <si>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</si>
  <si>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</si>
  <si>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</si>
  <si>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</si>
  <si>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</si>
  <si>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</si>
  <si>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</si>
  <si>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</si>
  <si>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</si>
  <si>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</si>
  <si>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</si>
  <si>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</si>
  <si>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</si>
  <si>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</si>
  <si>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</si>
  <si>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</si>
  <si>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</si>
  <si>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</si>
  <si>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</si>
  <si>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</si>
  <si>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</si>
  <si>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</si>
  <si>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</si>
  <si>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</si>
  <si>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</si>
  <si>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</si>
  <si>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</si>
  <si>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</si>
  <si>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</si>
  <si>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</si>
  <si>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</si>
  <si>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</si>
  <si>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</si>
  <si>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</si>
  <si>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</si>
  <si>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</si>
  <si>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</si>
  <si>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</si>
  <si>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</si>
  <si>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</si>
  <si>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</si>
  <si>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</si>
  <si>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</si>
  <si>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</si>
  <si>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</si>
  <si>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</si>
  <si>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</si>
  <si>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</si>
  <si>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</si>
  <si>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</si>
  <si>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</si>
  <si>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</si>
  <si>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</si>
  <si>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</si>
  <si>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</si>
  <si>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</si>
  <si>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</si>
  <si>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</si>
  <si>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</si>
  <si>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</si>
  <si>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</si>
  <si>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</si>
  <si>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</si>
  <si>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</si>
  <si>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</si>
  <si>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</si>
  <si>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</si>
  <si>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</si>
  <si>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</si>
  <si>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</si>
  <si>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</si>
  <si>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</si>
  <si>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</si>
  <si>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</si>
  <si>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</si>
  <si>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</si>
  <si>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</si>
  <si>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</si>
  <si>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</si>
  <si>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</si>
  <si>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</si>
  <si>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</si>
  <si>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</si>
  <si>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</si>
  <si>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</si>
  <si>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</si>
  <si>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</si>
  <si>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</si>
  <si>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</si>
  <si>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</si>
  <si>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</si>
  <si>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</si>
  <si>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</si>
  <si>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</si>
  <si>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</si>
  <si>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</si>
  <si>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</si>
  <si>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</si>
  <si>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</si>
  <si>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</si>
  <si>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</si>
  <si>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</si>
  <si>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</si>
  <si>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</si>
  <si>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</si>
  <si>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</si>
  <si>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</si>
  <si>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</si>
  <si>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</si>
  <si>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</si>
  <si>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</si>
  <si>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</si>
  <si>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</si>
  <si>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</si>
  <si>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</si>
  <si>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</si>
  <si>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</si>
  <si>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</si>
  <si>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</si>
  <si>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</si>
  <si>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</si>
  <si>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</si>
  <si>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</si>
  <si>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</si>
  <si>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</si>
  <si>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</si>
  <si>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</si>
  <si>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</si>
  <si>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</si>
  <si>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</si>
  <si>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</si>
  <si>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</si>
  <si>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</si>
  <si>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</si>
  <si>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</si>
  <si>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</si>
  <si>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</si>
  <si>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</si>
  <si>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</si>
  <si>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</si>
  <si>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</si>
  <si>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</si>
  <si>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</si>
  <si>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</si>
  <si>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</si>
  <si>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</si>
  <si>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</si>
  <si>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</si>
  <si>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</si>
  <si>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</si>
  <si>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</si>
  <si>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</si>
  <si>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</si>
  <si>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</si>
  <si>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</si>
  <si>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</si>
  <si>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</si>
  <si>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</si>
  <si>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</si>
  <si>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</si>
  <si>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</si>
  <si>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</si>
  <si>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</si>
  <si>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</si>
  <si>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</si>
  <si>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</si>
  <si>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</si>
  <si>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</si>
  <si>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</si>
  <si>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</si>
  <si>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</si>
  <si>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</si>
  <si>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</si>
  <si>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</si>
  <si>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</si>
  <si>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</si>
  <si>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</si>
  <si>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</si>
  <si>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</si>
  <si>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</si>
  <si>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</si>
  <si>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</si>
  <si>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</si>
  <si>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</si>
  <si>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</si>
  <si>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</si>
  <si>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</si>
  <si>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</si>
  <si>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</si>
  <si>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</si>
  <si>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</si>
  <si>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</si>
  <si>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</si>
  <si>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</si>
  <si>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</si>
  <si>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</si>
  <si>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</si>
  <si>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</si>
  <si>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</si>
  <si>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</si>
  <si>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</si>
  <si>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</si>
  <si>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</si>
  <si>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</si>
  <si>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</si>
  <si>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</si>
  <si>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</si>
  <si>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</si>
  <si>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</si>
  <si>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</si>
  <si>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</si>
  <si>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</si>
  <si>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</si>
  <si>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</si>
  <si>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</si>
  <si>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</si>
  <si>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</si>
  <si>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</si>
  <si>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</si>
  <si>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</si>
  <si>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</si>
  <si>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</si>
  <si>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</si>
  <si>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</si>
  <si>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</si>
  <si>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</si>
  <si>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</si>
  <si>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</si>
  <si>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</si>
  <si>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</si>
  <si>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</si>
  <si>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</si>
  <si>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</si>
  <si>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</si>
  <si>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</si>
  <si>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</si>
  <si>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</si>
  <si>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</si>
  <si>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</si>
  <si>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</si>
  <si>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</si>
  <si>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</si>
  <si>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</si>
  <si>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</si>
  <si>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</si>
  <si>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</si>
  <si>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</si>
  <si>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</si>
  <si>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</si>
  <si>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</si>
  <si>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</si>
  <si>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</si>
  <si>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</si>
  <si>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</si>
  <si>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</si>
  <si>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</si>
  <si>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</si>
  <si>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</si>
  <si>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</si>
  <si>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</si>
  <si>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</si>
  <si>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</si>
  <si>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</si>
  <si>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</si>
  <si>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</si>
  <si>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</si>
  <si>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</si>
  <si>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</si>
  <si>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</si>
  <si>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</si>
  <si>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</si>
  <si>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</si>
  <si>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</si>
  <si>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</si>
  <si>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</si>
  <si>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</si>
  <si>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</si>
  <si>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</si>
  <si>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</si>
  <si>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</si>
  <si>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</si>
  <si>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</si>
  <si>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</si>
  <si>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</si>
  <si>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</si>
  <si>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</si>
  <si>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</si>
  <si>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</si>
  <si>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</si>
  <si>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</si>
  <si>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</si>
  <si>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</si>
  <si>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</si>
  <si>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</si>
  <si>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</si>
  <si>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</si>
  <si>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</si>
  <si>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</si>
  <si>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</si>
  <si>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</si>
  <si>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</si>
  <si>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</si>
  <si>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</si>
  <si>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</si>
  <si>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</si>
  <si>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</si>
  <si>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</si>
  <si>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</si>
  <si>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</si>
  <si>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</si>
  <si>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</si>
  <si>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</si>
  <si>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</si>
  <si>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</si>
  <si>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</si>
  <si>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</si>
  <si>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</si>
  <si>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</si>
  <si>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</si>
  <si>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</si>
  <si>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</si>
  <si>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</si>
  <si>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</si>
  <si>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</si>
  <si>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</si>
  <si>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</si>
  <si>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</si>
  <si>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</si>
  <si>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</si>
  <si>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</si>
  <si>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</si>
  <si>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</si>
  <si>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</si>
  <si>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</si>
  <si>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</si>
  <si>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</si>
  <si>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</si>
  <si>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</si>
  <si>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</si>
  <si>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</si>
  <si>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</si>
  <si>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</si>
  <si>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</si>
  <si>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</si>
  <si>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</si>
  <si>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</si>
  <si>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</si>
  <si>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</si>
  <si>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</si>
  <si>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</si>
  <si>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</si>
  <si>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</si>
  <si>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</si>
  <si>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</si>
  <si>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</si>
  <si>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</si>
  <si>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</si>
  <si>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</si>
  <si>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</si>
  <si>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</si>
  <si>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</si>
  <si>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</si>
  <si>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</si>
  <si>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</si>
  <si>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</si>
  <si>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</si>
  <si>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</si>
  <si>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</si>
  <si>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</si>
  <si>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</si>
  <si>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</si>
  <si>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</si>
  <si>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</si>
  <si>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</si>
  <si>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</si>
  <si>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</si>
  <si>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</si>
  <si>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</si>
  <si>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</si>
  <si>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</si>
  <si>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</si>
  <si>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</si>
  <si>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</si>
  <si>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</si>
  <si>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</si>
  <si>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</si>
  <si>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</si>
  <si>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</si>
  <si>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</si>
  <si>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</si>
  <si>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</si>
  <si>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</si>
  <si>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</si>
  <si>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</si>
  <si>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</si>
  <si>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</si>
  <si>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</si>
  <si>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</si>
  <si>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</si>
  <si>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</si>
  <si>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</si>
  <si>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</si>
  <si>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</si>
  <si>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</si>
  <si>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</si>
  <si>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</si>
  <si>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</si>
  <si>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</si>
  <si>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</si>
  <si>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</si>
  <si>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</si>
  <si>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</si>
  <si>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</si>
  <si>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</si>
  <si>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</si>
  <si>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</si>
  <si>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</si>
  <si>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</si>
  <si>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</si>
  <si>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</si>
  <si>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</si>
  <si>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</si>
  <si>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</si>
  <si>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</si>
  <si>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</si>
  <si>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</si>
  <si>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</si>
  <si>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</si>
  <si>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</si>
  <si>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</si>
  <si>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</si>
  <si>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</si>
  <si>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</si>
  <si>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</si>
  <si>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</si>
  <si>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</si>
  <si>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</si>
  <si>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</si>
  <si>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</si>
  <si>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</si>
  <si>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</si>
  <si>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</si>
  <si>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</si>
  <si>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</si>
  <si>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</si>
  <si>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</si>
  <si>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</si>
  <si>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</si>
  <si>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</si>
  <si>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</si>
  <si>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</si>
  <si>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</si>
  <si>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</si>
  <si>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</si>
  <si>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</si>
  <si>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</si>
  <si>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</si>
  <si>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</si>
  <si>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</si>
  <si>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</si>
  <si>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</si>
  <si>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</si>
  <si>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</si>
  <si>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</si>
  <si>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</si>
  <si>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</si>
  <si>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</si>
  <si>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</si>
  <si>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</si>
  <si>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</si>
  <si>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</si>
  <si>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</si>
  <si>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</si>
  <si>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</si>
  <si>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</si>
  <si>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</si>
  <si>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</si>
  <si>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</si>
  <si>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</si>
  <si>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</si>
  <si>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</si>
  <si>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</si>
  <si>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</si>
  <si>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</si>
  <si>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</si>
  <si>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</si>
  <si>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</si>
  <si>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</si>
  <si>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</si>
  <si>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</si>
  <si>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</si>
  <si>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</si>
  <si>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</si>
  <si>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</si>
  <si>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</si>
  <si>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</si>
  <si>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</si>
  <si>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</si>
  <si>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</si>
  <si>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</si>
  <si>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</si>
  <si>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</si>
  <si>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</si>
  <si>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</si>
  <si>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</si>
  <si>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</si>
  <si>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</si>
  <si>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</si>
  <si>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</si>
  <si>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</si>
  <si>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</si>
  <si>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</si>
  <si>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</si>
  <si>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</si>
  <si>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</si>
  <si>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</si>
  <si>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</si>
  <si>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</si>
  <si>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</si>
  <si>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</si>
  <si>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</si>
  <si>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</si>
  <si>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</si>
  <si>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</si>
  <si>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</si>
  <si>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</si>
  <si>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</si>
  <si>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</si>
  <si>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</si>
  <si>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</si>
  <si>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</si>
  <si>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</si>
  <si>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</si>
  <si>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</si>
  <si>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</si>
  <si>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</si>
  <si>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</si>
  <si>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</si>
  <si>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</si>
  <si>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</si>
  <si>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</si>
  <si>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</si>
  <si>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</si>
  <si>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</si>
  <si>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</si>
  <si>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</si>
  <si>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</si>
  <si>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</si>
  <si>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</si>
  <si>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</si>
  <si>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</si>
  <si>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</si>
  <si>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</si>
  <si>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</si>
  <si>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</si>
  <si>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</si>
  <si>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</si>
  <si>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</si>
  <si>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</si>
  <si>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</si>
  <si>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</si>
  <si>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</si>
  <si>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</si>
  <si>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</si>
  <si>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</si>
  <si>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</si>
  <si>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</si>
  <si>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</si>
  <si>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</si>
  <si>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</si>
  <si>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</si>
  <si>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</si>
  <si>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</si>
  <si>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</si>
  <si>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</si>
  <si>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</si>
  <si>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</si>
  <si>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</si>
  <si>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</si>
  <si>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</si>
  <si>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</si>
  <si>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</si>
  <si>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</si>
  <si>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</si>
  <si>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</si>
  <si>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</si>
  <si>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</si>
  <si>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</si>
  <si>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</si>
  <si>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</si>
  <si>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</si>
  <si>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</si>
  <si>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</si>
  <si>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</si>
  <si>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</si>
  <si>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</si>
  <si>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</si>
  <si>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</si>
  <si>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</si>
  <si>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</si>
  <si>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</si>
  <si>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</si>
  <si>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</si>
  <si>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</si>
  <si>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</si>
  <si>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</si>
  <si>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</si>
  <si>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</si>
  <si>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</si>
  <si>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</si>
  <si>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</si>
  <si>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</si>
  <si>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</si>
  <si>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</si>
  <si>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</si>
  <si>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</si>
  <si>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</si>
  <si>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</si>
  <si>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</si>
  <si>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</si>
  <si>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</si>
  <si>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</si>
  <si>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</si>
  <si>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</si>
  <si>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</si>
  <si>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</si>
  <si>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</si>
  <si>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</si>
  <si>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</si>
  <si>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</si>
  <si>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</si>
  <si>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</si>
  <si>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</si>
  <si>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</si>
  <si>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</si>
  <si>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</si>
  <si>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</si>
  <si>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</si>
  <si>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</si>
  <si>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</si>
  <si>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</si>
  <si>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</si>
  <si>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</si>
  <si>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</si>
  <si>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</si>
  <si>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</si>
  <si>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</si>
  <si>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</si>
  <si>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</si>
  <si>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</si>
  <si>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</si>
  <si>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</si>
  <si>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</si>
  <si>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</si>
  <si>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</si>
  <si>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</si>
  <si>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</si>
  <si>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</si>
  <si>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</si>
  <si>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</si>
  <si>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</si>
  <si>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</si>
  <si>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</si>
  <si>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</si>
  <si>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</si>
  <si>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</si>
  <si>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</si>
  <si>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</si>
  <si>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</si>
  <si>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</si>
  <si>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</si>
  <si>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</si>
  <si>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</si>
  <si>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</si>
  <si>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</si>
  <si>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</si>
  <si>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</si>
  <si>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</si>
  <si>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</si>
  <si>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</si>
  <si>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</si>
  <si>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</si>
  <si>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</si>
  <si>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</si>
  <si>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</si>
  <si>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</si>
  <si>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</si>
  <si>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</si>
  <si>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</si>
  <si>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</si>
  <si>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</si>
  <si>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</si>
  <si>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</si>
  <si>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</si>
  <si>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</si>
  <si>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</si>
  <si>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</si>
  <si>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</si>
  <si>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</si>
  <si>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</si>
  <si>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</si>
  <si>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</si>
  <si>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</si>
  <si>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</si>
  <si>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</si>
  <si>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</si>
  <si>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</si>
  <si>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</si>
  <si>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</si>
  <si>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</si>
  <si>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</si>
  <si>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</si>
  <si>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</si>
  <si>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</si>
  <si>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</si>
  <si>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</si>
  <si>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</si>
  <si>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</si>
  <si>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</si>
  <si>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</si>
  <si>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</si>
  <si>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</si>
  <si>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</si>
  <si>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</si>
  <si>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</si>
  <si>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</si>
  <si>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</si>
  <si>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</si>
  <si>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</si>
  <si>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</si>
  <si>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</si>
  <si>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</si>
  <si>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</si>
  <si>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</si>
  <si>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</si>
  <si>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</si>
  <si>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</si>
  <si>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</si>
  <si>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</si>
  <si>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</si>
  <si>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</si>
  <si>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</si>
  <si>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</si>
  <si>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</si>
  <si>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</si>
  <si>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</si>
  <si>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</si>
  <si>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</si>
  <si>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</si>
  <si>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</si>
  <si>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</si>
  <si>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</si>
  <si>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</si>
  <si>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</si>
  <si>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</si>
  <si>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</si>
  <si>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</si>
  <si>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</si>
  <si>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</si>
  <si>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</si>
  <si>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</si>
  <si>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</si>
  <si>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</si>
  <si>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</si>
  <si>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</si>
  <si>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</si>
  <si>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</si>
  <si>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</si>
  <si>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</si>
  <si>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</si>
  <si>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</si>
  <si>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</si>
  <si>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</si>
  <si>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</si>
  <si>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</si>
  <si>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</si>
  <si>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</si>
  <si>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</si>
  <si>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</si>
  <si>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</si>
  <si>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</si>
  <si>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</si>
  <si>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</si>
  <si>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</si>
  <si>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</si>
  <si>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</si>
  <si>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</si>
  <si>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</si>
  <si>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</si>
  <si>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</si>
  <si>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</si>
  <si>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</si>
  <si>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</si>
  <si>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</si>
  <si>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</si>
  <si>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</si>
  <si>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</si>
  <si>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</si>
  <si>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</si>
  <si>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</si>
  <si>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</si>
  <si>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</si>
  <si>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</si>
  <si>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</si>
  <si>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</si>
  <si>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</si>
  <si>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</si>
  <si>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</si>
  <si>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</si>
  <si>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</si>
  <si>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</si>
  <si>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</si>
  <si>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</si>
  <si>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</si>
  <si>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</si>
  <si>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</si>
  <si>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</si>
  <si>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</si>
  <si>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</si>
  <si>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</si>
  <si>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</si>
  <si>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</si>
  <si>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</si>
  <si>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</si>
  <si>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</si>
  <si>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</si>
  <si>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</si>
  <si>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</si>
  <si>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</si>
  <si>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</si>
  <si>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</si>
  <si>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</si>
  <si>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</si>
  <si>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</si>
  <si>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</si>
  <si>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</si>
  <si>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</si>
  <si>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</si>
  <si>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</si>
  <si>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</si>
  <si>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</si>
  <si>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</si>
  <si>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</si>
  <si>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</si>
  <si>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</si>
  <si>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</si>
  <si>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</si>
  <si>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</si>
  <si>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</si>
  <si>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</si>
  <si>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</si>
  <si>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</si>
  <si>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</si>
  <si>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</si>
  <si>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</si>
  <si>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</si>
  <si>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</si>
  <si>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</si>
  <si>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</si>
  <si>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</si>
  <si>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</si>
  <si>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</si>
  <si>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</si>
  <si>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</si>
  <si>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</si>
  <si>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</si>
  <si>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</si>
  <si>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</si>
  <si>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</si>
  <si>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</si>
  <si>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</si>
  <si>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</si>
  <si>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</si>
  <si>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</si>
  <si>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</si>
  <si>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</si>
  <si>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</si>
  <si>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</si>
  <si>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</si>
  <si>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</si>
  <si>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</si>
  <si>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</si>
  <si>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</si>
  <si>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</si>
  <si>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</si>
  <si>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</si>
  <si>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</si>
  <si>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</si>
  <si>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</si>
  <si>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</si>
  <si>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</si>
  <si>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</si>
  <si>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</si>
  <si>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</si>
  <si>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</si>
  <si>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</si>
  <si>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</si>
  <si>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</si>
  <si>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</si>
  <si>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</si>
  <si>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</si>
  <si>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</si>
  <si>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</si>
  <si>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</si>
  <si>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</si>
  <si>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</si>
  <si>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</si>
  <si>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</si>
  <si>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</si>
  <si>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</si>
  <si>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</si>
  <si>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</si>
  <si>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</si>
  <si>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</si>
  <si>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</si>
  <si>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</si>
  <si>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</si>
  <si>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</si>
  <si>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</si>
  <si>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</si>
  <si>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</si>
  <si>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</si>
  <si>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</si>
  <si>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</si>
  <si>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</si>
  <si>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</si>
  <si>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</si>
  <si>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</si>
  <si>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</si>
  <si>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</si>
  <si>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</si>
  <si>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</si>
  <si>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</si>
  <si>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</si>
  <si>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</si>
  <si>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</si>
  <si>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</si>
  <si>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</si>
  <si>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</si>
  <si>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</si>
  <si>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</si>
  <si>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</si>
  <si>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</si>
  <si>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</si>
  <si>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</si>
  <si>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</si>
  <si>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</si>
  <si>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</si>
  <si>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</si>
  <si>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</si>
  <si>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</si>
  <si>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</si>
  <si>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</si>
  <si>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</si>
  <si>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</si>
  <si>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</si>
  <si>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</si>
  <si>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</si>
  <si>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</si>
  <si>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</si>
  <si>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</si>
  <si>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</si>
  <si>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</si>
  <si>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</si>
  <si>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</si>
  <si>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</si>
  <si>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</si>
  <si>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</si>
  <si>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</si>
  <si>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</si>
  <si>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</si>
  <si>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</si>
  <si>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</si>
  <si>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</si>
  <si>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</si>
  <si>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</si>
  <si>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</si>
  <si>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</si>
  <si>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</si>
  <si>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</si>
  <si>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</si>
  <si>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</si>
  <si>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</si>
  <si>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</si>
  <si>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</si>
  <si>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</si>
  <si>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</si>
  <si>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</si>
  <si>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</si>
  <si>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</si>
  <si>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</si>
  <si>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</si>
  <si>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</si>
  <si>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</si>
  <si>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</si>
  <si>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</si>
  <si>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</si>
  <si>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</si>
  <si>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</si>
  <si>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</si>
  <si>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</si>
  <si>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</si>
  <si>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</si>
  <si>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</si>
  <si>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</si>
  <si>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</si>
  <si>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</si>
  <si>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</si>
  <si>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</si>
  <si>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</si>
  <si>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</si>
  <si>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</si>
  <si>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</si>
  <si>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</si>
  <si>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</si>
  <si>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</si>
  <si>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</si>
  <si>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</si>
  <si>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</si>
  <si>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</si>
  <si>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</si>
  <si>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</si>
  <si>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</si>
  <si>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</si>
  <si>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</si>
  <si>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</si>
  <si>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</si>
  <si>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</si>
  <si>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</si>
  <si>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</si>
  <si>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</si>
  <si>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</si>
  <si>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</si>
  <si>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</si>
  <si>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</si>
  <si>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</si>
  <si>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</si>
  <si>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</si>
  <si>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</si>
  <si>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</si>
  <si>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</si>
  <si>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</si>
  <si>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</si>
  <si>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</si>
  <si>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</si>
  <si>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</si>
  <si>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</si>
  <si>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</si>
  <si>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</si>
  <si>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</si>
  <si>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</si>
  <si>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</si>
  <si>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</si>
  <si>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</si>
  <si>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</si>
  <si>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</si>
  <si>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</si>
  <si>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</si>
  <si>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</si>
  <si>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</si>
  <si>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</si>
  <si>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</si>
  <si>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</si>
  <si>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</si>
  <si>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</si>
  <si>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</si>
  <si>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</si>
  <si>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</si>
  <si>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</si>
  <si>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</si>
  <si>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</si>
  <si>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</si>
  <si>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</si>
  <si>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</si>
  <si>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</si>
  <si>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</si>
  <si>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</si>
  <si>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</si>
  <si>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</si>
  <si>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</si>
  <si>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</si>
  <si>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</si>
  <si>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</si>
  <si>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</si>
  <si>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</si>
  <si>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</si>
  <si>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</si>
  <si>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</si>
  <si>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</si>
  <si>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</si>
  <si>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</si>
  <si>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</si>
  <si>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</si>
  <si>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</si>
  <si>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</si>
  <si>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</si>
  <si>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</si>
  <si>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</si>
  <si>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</si>
  <si>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</si>
  <si>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</si>
  <si>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</si>
  <si>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</si>
  <si>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</si>
  <si>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</si>
  <si>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</si>
  <si>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</si>
  <si>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</si>
  <si>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</si>
  <si>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</si>
  <si>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</si>
  <si>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</si>
  <si>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</si>
  <si>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</si>
  <si>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</si>
  <si>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</si>
  <si>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</si>
  <si>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</si>
  <si>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</si>
  <si>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</si>
  <si>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</si>
  <si>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</si>
  <si>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</si>
  <si>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</si>
  <si>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</si>
  <si>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</si>
  <si>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</si>
  <si>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</si>
  <si>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</si>
  <si>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</si>
  <si>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</si>
  <si>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</si>
  <si>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</si>
  <si>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</si>
  <si>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</si>
  <si>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</si>
  <si>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</si>
  <si>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</si>
  <si>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</si>
  <si>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</si>
  <si>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</si>
  <si>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</si>
  <si>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</si>
  <si>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</si>
  <si>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</si>
  <si>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</si>
  <si>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</si>
  <si>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</si>
  <si>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</si>
  <si>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</si>
  <si>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</si>
  <si>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</si>
  <si>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</si>
  <si>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</si>
  <si>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</si>
  <si>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</si>
  <si>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</si>
  <si>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</si>
  <si>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</si>
  <si>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</si>
  <si>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</si>
  <si>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</si>
  <si>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</si>
  <si>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</si>
  <si>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</si>
  <si>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</si>
  <si>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</si>
  <si>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</si>
  <si>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</si>
  <si>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</si>
  <si>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</si>
  <si>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</si>
  <si>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</si>
  <si>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</si>
  <si>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</si>
  <si>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</si>
  <si>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</si>
  <si>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</si>
  <si>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</si>
  <si>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</si>
  <si>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</si>
  <si>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</si>
  <si>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</si>
  <si>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</si>
  <si>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</si>
  <si>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</si>
  <si>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</si>
  <si>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</si>
  <si>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</si>
  <si>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</si>
  <si>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</si>
  <si>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</si>
  <si>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</si>
  <si>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</si>
  <si>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</si>
  <si>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</si>
  <si>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</si>
  <si>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</si>
  <si>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</si>
  <si>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</si>
  <si>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</si>
  <si>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</si>
  <si>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</si>
  <si>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</si>
  <si>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</si>
  <si>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</si>
  <si>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</si>
  <si>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</si>
  <si>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</si>
  <si>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</si>
  <si>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</si>
  <si>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</si>
  <si>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</si>
  <si>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</si>
  <si>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</si>
  <si>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</si>
  <si>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</si>
  <si>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</si>
  <si>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</si>
  <si>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</si>
  <si>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</si>
  <si>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</si>
  <si>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</si>
  <si>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</si>
  <si>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</si>
  <si>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</si>
  <si>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</si>
  <si>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</si>
  <si>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</si>
  <si>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</si>
  <si>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</si>
  <si>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</si>
  <si>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</si>
  <si>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</si>
  <si>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</si>
  <si>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</si>
  <si>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</si>
  <si>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</si>
  <si>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</si>
  <si>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</si>
  <si>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</si>
  <si>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</si>
  <si>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</si>
  <si>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</si>
  <si>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</si>
  <si>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</si>
  <si>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</si>
  <si>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</si>
  <si>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</si>
  <si>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</si>
  <si>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</si>
  <si>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</si>
  <si>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</si>
  <si>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</si>
  <si>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</si>
  <si>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</si>
  <si>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</si>
  <si>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</si>
  <si>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</si>
  <si>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</si>
  <si>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</si>
  <si>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</si>
  <si>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</si>
  <si>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</si>
  <si>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</si>
  <si>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</si>
  <si>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</si>
  <si>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</si>
  <si>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</si>
  <si>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</si>
  <si>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</si>
  <si>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</si>
  <si>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</si>
  <si>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</si>
  <si>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</si>
  <si>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</si>
  <si>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</si>
  <si>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</si>
  <si>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</si>
  <si>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</si>
  <si>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</si>
  <si>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</si>
  <si>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</si>
  <si>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</si>
  <si>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</si>
  <si>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</si>
  <si>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</si>
  <si>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</si>
  <si>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</si>
  <si>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</si>
  <si>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</si>
  <si>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</si>
  <si>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</si>
  <si>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</si>
  <si>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</si>
  <si>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</si>
  <si>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</si>
  <si>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</si>
  <si>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</si>
  <si>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</si>
  <si>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</si>
  <si>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</si>
  <si>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</si>
  <si>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</si>
  <si>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</si>
  <si>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</si>
  <si>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</si>
  <si>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</si>
  <si>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</si>
  <si>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</si>
  <si>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</si>
  <si>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</si>
  <si>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</si>
  <si>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</si>
  <si>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</si>
  <si>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</si>
  <si>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</si>
  <si>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</si>
  <si>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</si>
  <si>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</si>
  <si>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</si>
  <si>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</si>
  <si>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</si>
  <si>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</si>
  <si>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</si>
  <si>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</si>
  <si>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</si>
  <si>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</si>
  <si>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</si>
  <si>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</si>
  <si>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</si>
  <si>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</si>
  <si>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</si>
  <si>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</si>
  <si>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</si>
  <si>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</si>
  <si>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</si>
  <si>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</si>
  <si>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</si>
  <si>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</si>
  <si>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</si>
  <si>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</si>
  <si>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</si>
  <si>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</si>
  <si>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</si>
  <si>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</si>
  <si>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</si>
  <si>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</si>
  <si>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</si>
  <si>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</si>
  <si>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</si>
  <si>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</si>
  <si>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</si>
  <si>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</si>
  <si>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</si>
  <si>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</si>
  <si>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</si>
  <si>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</si>
  <si>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</si>
  <si>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</si>
  <si>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</si>
  <si>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</si>
  <si>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</si>
  <si>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</si>
  <si>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</si>
  <si>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</si>
  <si>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</si>
  <si>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</si>
  <si>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</si>
  <si>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</si>
  <si>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</si>
  <si>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</si>
  <si>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</si>
  <si>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</si>
  <si>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</si>
  <si>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</si>
  <si>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</si>
  <si>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</si>
  <si>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</si>
  <si>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</si>
  <si>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</si>
  <si>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</si>
  <si>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</si>
  <si>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</si>
  <si>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</si>
  <si>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</si>
  <si>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</si>
  <si>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</si>
  <si>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</si>
  <si>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</si>
  <si>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</si>
  <si>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</si>
  <si>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</si>
  <si>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</si>
  <si>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</si>
  <si>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</si>
  <si>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</si>
  <si>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</si>
  <si>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</si>
  <si>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</si>
  <si>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</si>
  <si>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</si>
  <si>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</si>
  <si>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</si>
  <si>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</si>
  <si>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</si>
  <si>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</si>
  <si>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</si>
  <si>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</si>
  <si>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</si>
  <si>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</si>
  <si>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</si>
  <si>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</si>
  <si>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</si>
  <si>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</si>
  <si>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</si>
  <si>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</si>
  <si>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</si>
  <si>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</si>
  <si>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</si>
  <si>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</si>
  <si>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</si>
  <si>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</si>
  <si>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</si>
  <si>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</si>
  <si>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</si>
  <si>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</si>
  <si>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</si>
  <si>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</si>
  <si>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</si>
  <si>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</si>
  <si>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</si>
  <si>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</si>
  <si>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</si>
  <si>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</si>
  <si>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</si>
  <si>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</si>
  <si>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</si>
  <si>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</si>
  <si>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</si>
  <si>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</si>
  <si>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</si>
  <si>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</si>
  <si>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</si>
  <si>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</si>
  <si>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</si>
  <si>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</si>
  <si>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</si>
  <si>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</si>
  <si>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</si>
  <si>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</si>
  <si>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</si>
  <si>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</si>
  <si>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</si>
  <si>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</si>
  <si>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</si>
  <si>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</si>
  <si>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</si>
  <si>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</si>
  <si>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</si>
  <si>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</si>
  <si>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</si>
  <si>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</si>
  <si>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</si>
  <si>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</si>
  <si>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</si>
  <si>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</si>
  <si>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</si>
  <si>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</si>
  <si>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</si>
  <si>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</si>
  <si>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</si>
  <si>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</si>
  <si>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</si>
  <si>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</si>
  <si>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</si>
  <si>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</si>
  <si>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</si>
  <si>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</si>
  <si>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</si>
  <si>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</si>
  <si>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</si>
  <si>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</si>
  <si>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</si>
  <si>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</si>
  <si>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</si>
  <si>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</si>
  <si>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</si>
  <si>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</si>
  <si>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</si>
  <si>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</si>
  <si>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</si>
  <si>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</si>
  <si>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</si>
  <si>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</si>
  <si>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</si>
  <si>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</si>
  <si>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</si>
  <si>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</si>
  <si>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</si>
  <si>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</si>
  <si>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</si>
  <si>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</si>
  <si>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</si>
  <si>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</si>
  <si>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</si>
  <si>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</si>
  <si>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</si>
  <si>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</si>
  <si>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</si>
  <si>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</si>
  <si>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</si>
  <si>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</si>
  <si>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</si>
  <si>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</si>
  <si>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</si>
  <si>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</si>
  <si>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</si>
  <si>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</si>
  <si>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</si>
  <si>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</si>
  <si>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</si>
  <si>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</si>
  <si>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</si>
  <si>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</si>
  <si>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</si>
  <si>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</si>
  <si>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</si>
  <si>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</si>
  <si>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</si>
  <si>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</si>
  <si>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</si>
  <si>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</si>
  <si>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</si>
  <si>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</si>
  <si>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</si>
  <si>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</si>
  <si>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</si>
  <si>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</si>
  <si>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</si>
  <si>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</si>
  <si>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</si>
  <si>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</si>
  <si>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</si>
  <si>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</si>
  <si>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</si>
  <si>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</si>
  <si>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</si>
  <si>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</si>
  <si>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</si>
  <si>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</si>
  <si>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</si>
  <si>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</si>
  <si>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</si>
  <si>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</si>
  <si>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</si>
  <si>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</si>
  <si>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</si>
  <si>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</si>
  <si>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</si>
  <si>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</si>
  <si>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</si>
  <si>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</si>
  <si>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</si>
  <si>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</si>
  <si>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</si>
  <si>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</si>
  <si>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</si>
  <si>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</si>
  <si>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</si>
  <si>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</si>
  <si>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</si>
  <si>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</si>
  <si>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</si>
  <si>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</si>
  <si>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</si>
  <si>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</si>
  <si>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</si>
  <si>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</si>
  <si>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</si>
  <si>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</si>
  <si>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</si>
  <si>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</si>
  <si>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</si>
  <si>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</si>
  <si>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</si>
  <si>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</si>
  <si>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</si>
  <si>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</si>
  <si>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</si>
  <si>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</si>
  <si>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</si>
  <si>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</si>
  <si>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</si>
  <si>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</si>
  <si>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</si>
  <si>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</si>
  <si>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</si>
  <si>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</si>
  <si>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</si>
  <si>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</si>
  <si>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</si>
  <si>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</si>
  <si>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</si>
  <si>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</si>
  <si>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</si>
  <si>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</si>
  <si>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</si>
  <si>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</si>
  <si>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</si>
  <si>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</si>
  <si>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</si>
  <si>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</si>
  <si>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</si>
  <si>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</si>
  <si>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</si>
  <si>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</si>
  <si>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</si>
  <si>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</si>
  <si>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</si>
  <si>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</si>
  <si>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</si>
  <si>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</si>
  <si>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</si>
  <si>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</si>
  <si>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</si>
  <si>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</si>
  <si>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</si>
  <si>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</si>
  <si>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</si>
  <si>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</si>
  <si>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</si>
  <si>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</si>
  <si>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</si>
  <si>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</si>
  <si>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</si>
  <si>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</si>
  <si>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</si>
  <si>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</si>
  <si>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</si>
  <si>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</si>
  <si>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</si>
  <si>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</si>
  <si>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</si>
  <si>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</si>
  <si>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</si>
  <si>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</si>
  <si>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</si>
  <si>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</si>
  <si>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</si>
  <si>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</si>
  <si>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</si>
  <si>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</si>
  <si>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</si>
  <si>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</si>
  <si>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</si>
  <si>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</si>
  <si>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</si>
  <si>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</si>
  <si>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</si>
  <si>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</si>
  <si>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</si>
  <si>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</si>
  <si>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</si>
  <si>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</si>
  <si>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</si>
  <si>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</si>
  <si>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</si>
  <si>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</si>
  <si>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</si>
  <si>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</si>
  <si>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</si>
  <si>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</si>
  <si>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</si>
  <si>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</si>
  <si>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</si>
  <si>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</si>
  <si>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</si>
  <si>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</si>
  <si>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</si>
  <si>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</si>
  <si>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</si>
  <si>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</si>
  <si>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</si>
  <si>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</si>
  <si>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</si>
  <si>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</si>
  <si>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</si>
  <si>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</si>
  <si>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</si>
  <si>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</si>
  <si>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</si>
  <si>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</si>
  <si>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</si>
  <si>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</si>
  <si>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</si>
  <si>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</si>
  <si>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</si>
  <si>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</si>
  <si>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</si>
  <si>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</si>
  <si>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</si>
  <si>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</si>
  <si>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</si>
  <si>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</si>
  <si>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</si>
  <si>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</si>
  <si>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</si>
  <si>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</si>
  <si>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</si>
  <si>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</si>
  <si>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</si>
  <si>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</si>
  <si>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</si>
  <si>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</si>
  <si>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</si>
  <si>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</si>
  <si>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</si>
  <si>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</si>
  <si>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</si>
  <si>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</si>
  <si>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</si>
  <si>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</si>
  <si>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</si>
  <si>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</si>
  <si>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</si>
  <si>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</si>
  <si>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</si>
  <si>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</si>
  <si>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</si>
  <si>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</si>
  <si>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</si>
  <si>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</si>
  <si>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</si>
  <si>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</si>
  <si>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</si>
  <si>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</si>
  <si>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</si>
  <si>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</si>
  <si>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</si>
  <si>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</si>
  <si>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</si>
  <si>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</si>
  <si>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</si>
  <si>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</si>
  <si>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</si>
  <si>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</si>
  <si>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</si>
  <si>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</si>
  <si>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</si>
  <si>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</si>
  <si>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</si>
  <si>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</si>
  <si>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</si>
  <si>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</si>
  <si>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</si>
  <si>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</si>
  <si>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</si>
  <si>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</si>
  <si>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</si>
  <si>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</si>
  <si>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</si>
  <si>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</si>
  <si>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</si>
  <si>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</si>
  <si>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</si>
  <si>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</si>
  <si>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</si>
  <si>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</si>
  <si>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</si>
  <si>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</si>
  <si>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</si>
  <si>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</si>
  <si>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</si>
  <si>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</si>
  <si>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</si>
  <si>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</si>
  <si>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</si>
  <si>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</si>
  <si>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</si>
  <si>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</si>
  <si>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</si>
  <si>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</si>
  <si>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</si>
  <si>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</si>
  <si>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</si>
  <si>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</si>
  <si>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</si>
  <si>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</si>
  <si>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</si>
  <si>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</si>
  <si>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</si>
  <si>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</si>
  <si>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</si>
  <si>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</si>
  <si>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</si>
  <si>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</si>
  <si>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</si>
  <si>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</si>
  <si>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</si>
  <si>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</si>
  <si>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</si>
  <si>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</si>
  <si>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</si>
  <si>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</si>
  <si>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</si>
  <si>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</si>
  <si>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</si>
  <si>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</si>
  <si>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</si>
  <si>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</si>
  <si>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</si>
  <si>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</si>
  <si>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</si>
  <si>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</si>
  <si>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</si>
  <si>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</si>
  <si>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</si>
  <si>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</si>
  <si>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</si>
  <si>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</si>
  <si>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</si>
  <si>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</si>
  <si>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</si>
  <si>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</si>
  <si>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</si>
  <si>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</si>
  <si>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</si>
  <si>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</si>
  <si>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</si>
  <si>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</si>
  <si>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</si>
  <si>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</si>
  <si>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</si>
  <si>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</si>
  <si>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</si>
  <si>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</si>
  <si>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</si>
  <si>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</si>
  <si>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</si>
  <si>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</si>
  <si>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</si>
  <si>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</si>
  <si>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</si>
  <si>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</si>
  <si>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</si>
  <si>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</si>
  <si>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</si>
  <si>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</si>
  <si>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</si>
  <si>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</si>
  <si>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</si>
  <si>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</si>
  <si>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</si>
  <si>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</si>
  <si>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</si>
  <si>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</si>
  <si>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</si>
  <si>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</si>
  <si>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</si>
  <si>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</si>
  <si>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</si>
  <si>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</si>
  <si>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</si>
  <si>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</si>
  <si>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</si>
  <si>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</si>
  <si>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</si>
  <si>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</si>
  <si>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</si>
  <si>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</si>
  <si>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</si>
  <si>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</si>
  <si>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</si>
  <si>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</si>
  <si>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</si>
  <si>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</si>
  <si>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</si>
  <si>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</si>
  <si>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</si>
  <si>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</si>
  <si>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</si>
  <si>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</si>
  <si>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</si>
  <si>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</si>
  <si>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</si>
  <si>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</si>
  <si>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</si>
  <si>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</si>
  <si>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</si>
  <si>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</si>
  <si>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</si>
  <si>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</si>
  <si>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</si>
  <si>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</si>
  <si>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</si>
  <si>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</si>
  <si>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</si>
  <si>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</si>
  <si>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</si>
  <si>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</si>
  <si>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</si>
  <si>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</si>
  <si>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</si>
  <si>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</si>
  <si>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</si>
  <si>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</si>
  <si>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</si>
  <si>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</si>
  <si>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</si>
  <si>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</si>
  <si>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</si>
  <si>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</si>
  <si>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</si>
  <si>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</si>
  <si>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</si>
  <si>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</si>
  <si>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</si>
  <si>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</si>
  <si>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</si>
  <si>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</si>
  <si>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</si>
  <si>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</si>
  <si>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</si>
  <si>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</si>
  <si>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</si>
  <si>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</si>
  <si>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</si>
  <si>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</si>
  <si>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</si>
  <si>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</si>
  <si>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</si>
  <si>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</si>
  <si>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</si>
  <si>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</si>
  <si>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</si>
  <si>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</si>
  <si>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</si>
  <si>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</si>
  <si>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</si>
  <si>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</si>
  <si>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</si>
  <si>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</si>
  <si>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</si>
  <si>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</si>
  <si>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</si>
  <si>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</si>
  <si>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</si>
  <si>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</si>
  <si>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</si>
  <si>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</si>
  <si>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</si>
  <si>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</si>
  <si>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</si>
  <si>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</si>
  <si>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</si>
  <si>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</si>
  <si>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</si>
  <si>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</si>
  <si>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</si>
  <si>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</si>
  <si>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</si>
  <si>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</si>
  <si>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</si>
  <si>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</si>
  <si>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</si>
  <si>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</si>
  <si>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</si>
  <si>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</si>
  <si>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</si>
  <si>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</si>
  <si>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</si>
  <si>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</si>
  <si>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</si>
  <si>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</si>
  <si>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</si>
  <si>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</si>
  <si>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</si>
  <si>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</si>
  <si>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</si>
  <si>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</si>
  <si>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</si>
  <si>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</si>
  <si>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</si>
  <si>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</si>
  <si>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</si>
  <si>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</si>
  <si>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</si>
  <si>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</si>
  <si>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</si>
  <si>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</si>
  <si>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</si>
  <si>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</si>
  <si>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</si>
  <si>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</si>
  <si>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</si>
  <si>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</si>
  <si>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</si>
  <si>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</si>
  <si>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</si>
  <si>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</si>
  <si>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</si>
  <si>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</si>
  <si>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</si>
  <si>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</si>
  <si>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</si>
  <si>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</si>
  <si>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</si>
  <si>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</si>
  <si>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</si>
  <si>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</si>
  <si>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</si>
  <si>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</si>
  <si>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</si>
  <si>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</si>
  <si>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</si>
  <si>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</si>
  <si>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</si>
  <si>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</si>
  <si>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</si>
  <si>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</si>
  <si>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</si>
  <si>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</si>
  <si>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</si>
  <si>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</si>
  <si>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</si>
  <si>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</si>
  <si>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</si>
  <si>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</si>
  <si>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</si>
  <si>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</si>
  <si>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</si>
  <si>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</si>
  <si>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</si>
  <si>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</si>
  <si>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</si>
  <si>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</si>
  <si>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</si>
  <si>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</si>
  <si>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</si>
  <si>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</si>
  <si>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</si>
  <si>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</si>
  <si>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</si>
  <si>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</si>
  <si>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</si>
  <si>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</si>
  <si>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</si>
  <si>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</si>
  <si>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</si>
  <si>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</si>
  <si>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</si>
  <si>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</si>
  <si>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</si>
  <si>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</si>
  <si>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</si>
  <si>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</si>
  <si>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</si>
  <si>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</si>
  <si>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</si>
  <si>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</si>
  <si>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</si>
  <si>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</si>
  <si>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</si>
  <si>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</si>
  <si>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</si>
  <si>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</si>
  <si>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</si>
  <si>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</si>
  <si>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</si>
  <si>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</si>
  <si>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</si>
  <si>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</si>
  <si>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</si>
  <si>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</si>
  <si>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</si>
  <si>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</si>
  <si>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</si>
  <si>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</si>
  <si>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</si>
  <si>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</si>
  <si>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</si>
  <si>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</si>
  <si>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</si>
  <si>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</si>
  <si>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</si>
  <si>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</si>
  <si>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</si>
  <si>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</si>
  <si>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</si>
  <si>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</si>
  <si>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</si>
  <si>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</si>
  <si>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</si>
  <si>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</si>
  <si>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</si>
  <si>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</si>
  <si>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</si>
  <si>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</si>
  <si>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</si>
  <si>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</si>
  <si>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</si>
  <si>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</si>
  <si>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</si>
  <si>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</si>
  <si>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</si>
  <si>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</si>
  <si>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</si>
  <si>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</si>
  <si>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</si>
  <si>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</si>
  <si>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</si>
  <si>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</si>
  <si>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</si>
  <si>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</si>
  <si>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</si>
  <si>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</si>
  <si>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</si>
  <si>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</si>
  <si>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</si>
  <si>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</si>
  <si>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</si>
  <si>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</si>
  <si>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</si>
  <si>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</si>
  <si>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</si>
  <si>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</si>
  <si>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</si>
  <si>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</si>
  <si>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</si>
  <si>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</si>
  <si>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</si>
  <si>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</si>
  <si>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</si>
  <si>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</si>
  <si>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</si>
  <si>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</si>
  <si>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</si>
  <si>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</si>
  <si>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</si>
  <si>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</si>
  <si>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</si>
  <si>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</si>
  <si>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</si>
  <si>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</si>
  <si>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</si>
  <si>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</si>
  <si>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</si>
  <si>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</si>
  <si>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</si>
  <si>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</si>
  <si>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</si>
  <si>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</si>
  <si>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</si>
  <si>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</si>
  <si>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</si>
  <si>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</si>
  <si>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</si>
  <si>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</si>
  <si>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</si>
  <si>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</si>
  <si>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</si>
  <si>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</si>
  <si>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</si>
  <si>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</si>
  <si>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</si>
  <si>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</si>
  <si>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</si>
  <si>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</si>
  <si>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</si>
  <si>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</si>
  <si>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</si>
  <si>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</si>
  <si>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</si>
  <si>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</si>
  <si>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</si>
  <si>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</si>
  <si>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</si>
  <si>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</si>
  <si>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</si>
  <si>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</si>
  <si>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</si>
  <si>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</si>
  <si>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</si>
  <si>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</si>
  <si>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</si>
  <si>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</si>
  <si>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</si>
  <si>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</si>
  <si>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</si>
  <si>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</si>
  <si>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</si>
  <si>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</si>
  <si>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</si>
  <si>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</si>
  <si>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</si>
  <si>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</si>
  <si>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</si>
  <si>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</si>
  <si>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</si>
  <si>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</si>
  <si>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</si>
  <si>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</si>
  <si>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</si>
  <si>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</si>
  <si>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</si>
  <si>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</si>
  <si>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</si>
  <si>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</si>
  <si>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</si>
  <si>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</si>
  <si>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</si>
  <si>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</si>
  <si>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</si>
  <si>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</si>
  <si>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</si>
  <si>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</si>
  <si>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</si>
  <si>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</si>
  <si>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</si>
  <si>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</si>
  <si>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</si>
  <si>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</si>
  <si>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</si>
  <si>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</si>
  <si>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</si>
  <si>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</si>
  <si>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</si>
  <si>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</si>
  <si>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</si>
  <si>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</si>
  <si>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</si>
  <si>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</si>
  <si>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</si>
  <si>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</si>
  <si>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</si>
  <si>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</si>
  <si>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</si>
  <si>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</si>
  <si>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</si>
  <si>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</si>
  <si>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</si>
  <si>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</si>
  <si>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</si>
  <si>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</si>
  <si>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</si>
  <si>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</si>
  <si>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</si>
  <si>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</si>
  <si>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</si>
  <si>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</si>
  <si>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</si>
  <si>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</si>
  <si>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</si>
  <si>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</si>
  <si>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</si>
  <si>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</si>
  <si>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</si>
  <si>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</si>
  <si>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</si>
  <si>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</si>
  <si>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</si>
  <si>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</si>
  <si>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</si>
  <si>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</si>
  <si>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</si>
  <si>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</si>
  <si>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</si>
  <si>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</si>
  <si>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</si>
  <si>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</si>
  <si>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</si>
  <si>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</si>
  <si>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</si>
  <si>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</si>
  <si>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</si>
  <si>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</si>
  <si>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</si>
  <si>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</si>
  <si>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</si>
  <si>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</si>
  <si>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</si>
  <si>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</si>
  <si>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</si>
  <si>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</si>
  <si>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</si>
  <si>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</si>
  <si>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</si>
  <si>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</si>
  <si>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</si>
  <si>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</si>
  <si>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</si>
  <si>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</si>
  <si>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</si>
  <si>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</si>
  <si>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</si>
  <si>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</si>
  <si>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</si>
  <si>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</si>
  <si>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</si>
  <si>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</si>
  <si>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</si>
  <si>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</si>
  <si>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</si>
  <si>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</si>
  <si>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</si>
  <si>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</si>
  <si>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</si>
  <si>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</si>
  <si>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</si>
  <si>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</si>
  <si>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</si>
  <si>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</si>
  <si>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</si>
  <si>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</si>
  <si>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</si>
  <si>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</si>
  <si>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</si>
  <si>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</si>
  <si>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</si>
  <si>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</si>
  <si>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</si>
  <si>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</si>
  <si>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</si>
  <si>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</si>
  <si>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</si>
  <si>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</si>
  <si>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</si>
  <si>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</si>
  <si>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</si>
  <si>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</si>
  <si>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</si>
  <si>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</si>
  <si>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</si>
  <si>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</si>
  <si>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</si>
  <si>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</si>
  <si>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</si>
  <si>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</si>
  <si>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</si>
  <si>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</si>
  <si>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</si>
  <si>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</si>
  <si>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</si>
  <si>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</si>
  <si>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</si>
  <si>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</si>
  <si>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</si>
  <si>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</si>
  <si>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</si>
  <si>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</si>
  <si>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</si>
  <si>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</si>
  <si>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</si>
  <si>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</si>
  <si>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</si>
  <si>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</si>
  <si>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</si>
  <si>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</si>
  <si>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</si>
  <si>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</si>
  <si>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</si>
  <si>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</si>
  <si>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</si>
  <si>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</si>
  <si>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</si>
  <si>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</si>
  <si>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</si>
  <si>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</si>
  <si>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</si>
  <si>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</si>
  <si>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</si>
  <si>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</si>
  <si>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</si>
  <si>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</si>
  <si>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</si>
  <si>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</si>
  <si>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</si>
  <si>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</si>
  <si>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</si>
  <si>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</si>
  <si>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</si>
  <si>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</si>
  <si>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</si>
  <si>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</si>
  <si>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</si>
  <si>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</si>
  <si>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</si>
  <si>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</si>
  <si>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</si>
  <si>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</si>
  <si>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</si>
  <si>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</si>
  <si>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</si>
  <si>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</si>
  <si>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</si>
  <si>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</si>
  <si>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</si>
  <si>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</si>
  <si>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</si>
  <si>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</si>
  <si>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</si>
  <si>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</si>
  <si>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</si>
  <si>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</si>
  <si>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</si>
  <si>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</si>
  <si>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</si>
  <si>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</si>
  <si>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</si>
  <si>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</si>
  <si>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</si>
  <si>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</si>
  <si>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</si>
  <si>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</si>
  <si>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</si>
  <si>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</si>
  <si>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</si>
  <si>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</si>
  <si>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</si>
  <si>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</si>
  <si>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</si>
  <si>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</si>
  <si>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</si>
  <si>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</si>
  <si>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</si>
  <si>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</si>
  <si>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</si>
  <si>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</si>
  <si>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</si>
  <si>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</si>
  <si>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</si>
  <si>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</si>
  <si>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</si>
  <si>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</si>
  <si>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</si>
  <si>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</si>
  <si>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</si>
  <si>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</si>
  <si>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</si>
  <si>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</si>
  <si>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</si>
  <si>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</si>
  <si>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</si>
  <si>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</si>
  <si>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</si>
  <si>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</si>
  <si>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</si>
  <si>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</si>
  <si>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</si>
  <si>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</si>
  <si>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</si>
  <si>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</si>
  <si>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</si>
  <si>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</si>
  <si>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</si>
  <si>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</si>
  <si>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</si>
  <si>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</si>
  <si>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</si>
  <si>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</si>
  <si>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</si>
  <si>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</si>
  <si>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</si>
  <si>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</si>
  <si>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</si>
  <si>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</si>
  <si>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</si>
  <si>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</si>
  <si>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</si>
  <si>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</si>
  <si>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</si>
  <si>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</si>
  <si>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</si>
  <si>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</si>
  <si>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</si>
  <si>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</si>
  <si>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</si>
  <si>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</si>
  <si>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</si>
  <si>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</si>
  <si>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</si>
  <si>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</si>
  <si>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</si>
  <si>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</si>
  <si>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</si>
  <si>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</si>
  <si>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</si>
  <si>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</si>
  <si>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</si>
  <si>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</si>
  <si>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</si>
  <si>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</si>
  <si>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</si>
  <si>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</si>
  <si>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</si>
  <si>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</si>
  <si>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</si>
  <si>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</si>
  <si>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</si>
  <si>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</si>
  <si>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</si>
  <si>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</si>
  <si>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</si>
  <si>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</si>
  <si>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</si>
  <si>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</si>
  <si>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</si>
  <si>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</si>
  <si>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</si>
  <si>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</si>
  <si>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</si>
  <si>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</si>
  <si>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</si>
  <si>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</si>
  <si>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</si>
  <si>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</si>
  <si>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</si>
  <si>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</si>
  <si>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</si>
  <si>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</si>
  <si>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</si>
  <si>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</si>
  <si>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</si>
  <si>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</si>
  <si>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</si>
  <si>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</si>
  <si>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</si>
  <si>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</si>
  <si>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</si>
  <si>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</si>
  <si>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</si>
  <si>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</si>
  <si>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</si>
  <si>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</si>
  <si>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</si>
  <si>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</si>
  <si>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</si>
  <si>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</si>
  <si>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</si>
  <si>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</si>
  <si>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</si>
  <si>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</si>
  <si>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</si>
  <si>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</si>
  <si>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</si>
  <si>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</si>
  <si>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</si>
  <si>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</si>
  <si>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</si>
  <si>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</si>
  <si>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</si>
  <si>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</si>
  <si>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</si>
  <si>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</si>
  <si>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</si>
  <si>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</si>
  <si>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</si>
  <si>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</si>
  <si>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</si>
  <si>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</si>
  <si>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</si>
  <si>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</si>
  <si>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</si>
  <si>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</si>
  <si>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</si>
  <si>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</si>
  <si>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</si>
  <si>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</si>
  <si>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</si>
  <si>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</si>
  <si>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</si>
  <si>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</si>
  <si>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</si>
  <si>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</si>
  <si>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</si>
  <si>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</si>
  <si>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</si>
  <si>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</si>
  <si>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</si>
  <si>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</si>
  <si>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</si>
  <si>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</si>
  <si>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</si>
  <si>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</si>
  <si>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</si>
  <si>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</si>
  <si>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</si>
  <si>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</si>
  <si>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</si>
  <si>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</si>
  <si>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</si>
  <si>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</si>
  <si>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</si>
  <si>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</si>
  <si>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</si>
  <si>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</si>
  <si>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</si>
  <si>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</si>
  <si>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</si>
  <si>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</si>
  <si>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</si>
  <si>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</si>
  <si>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</si>
  <si>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</si>
  <si>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</si>
  <si>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</si>
  <si>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</si>
  <si>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</si>
  <si>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</si>
  <si>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</si>
  <si>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</si>
  <si>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</si>
  <si>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</si>
  <si>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</si>
  <si>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</si>
  <si>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</si>
  <si>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</si>
  <si>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</si>
  <si>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</si>
  <si>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</si>
  <si>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</si>
  <si>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</si>
  <si>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</si>
  <si>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</si>
  <si>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</si>
  <si>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</si>
  <si>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</si>
  <si>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</si>
  <si>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</si>
  <si>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</si>
  <si>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</si>
  <si>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</si>
  <si>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</si>
  <si>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</si>
  <si>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</si>
  <si>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</si>
  <si>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</si>
  <si>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</si>
  <si>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</si>
  <si>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</si>
  <si>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</si>
  <si>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</si>
  <si>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</si>
  <si>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</si>
  <si>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</si>
  <si>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</si>
  <si>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</si>
  <si>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</si>
  <si>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</si>
  <si>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</si>
  <si>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</si>
  <si>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</si>
  <si>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</si>
  <si>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</si>
  <si>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</si>
  <si>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</si>
  <si>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</si>
  <si>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</si>
  <si>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</si>
  <si>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</si>
  <si>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</si>
  <si>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</si>
  <si>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</si>
  <si>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</si>
  <si>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</si>
  <si>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</si>
  <si>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</si>
  <si>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</si>
  <si>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</si>
  <si>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</si>
  <si>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</si>
  <si>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</si>
  <si>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</si>
  <si>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</si>
  <si>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</si>
  <si>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</si>
  <si>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</si>
  <si>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</si>
  <si>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</si>
  <si>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</si>
  <si>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</si>
  <si>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</si>
  <si>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</si>
  <si>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</si>
  <si>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</si>
  <si>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</si>
  <si>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</si>
  <si>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</si>
  <si>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</si>
  <si>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</si>
  <si>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</si>
  <si>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</si>
  <si>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</si>
  <si>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</si>
  <si>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</si>
  <si>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</si>
  <si>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</si>
  <si>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</si>
  <si>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</si>
  <si>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</si>
  <si>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</si>
  <si>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</si>
  <si>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</si>
  <si>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</si>
  <si>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</si>
  <si>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</si>
  <si>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</si>
  <si>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</si>
  <si>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</si>
  <si>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</si>
  <si>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</si>
  <si>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</si>
  <si>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</si>
  <si>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</si>
  <si>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</si>
  <si>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</si>
  <si>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</si>
  <si>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</si>
  <si>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</si>
  <si>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</si>
  <si>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</si>
  <si>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</si>
  <si>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</si>
  <si>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</si>
  <si>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</si>
  <si>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</si>
  <si>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</si>
  <si>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</si>
  <si>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</si>
  <si>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</si>
  <si>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</si>
  <si>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</si>
  <si>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</si>
  <si>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</si>
  <si>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</si>
  <si>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</si>
  <si>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</si>
  <si>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</si>
  <si>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</si>
  <si>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</si>
  <si>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</si>
  <si>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</si>
  <si>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</si>
  <si>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</si>
  <si>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</si>
  <si>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</si>
  <si>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</si>
  <si>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</si>
  <si>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</si>
  <si>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</si>
  <si>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</si>
  <si>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</si>
  <si>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</si>
  <si>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</si>
  <si>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</si>
  <si>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</si>
  <si>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</si>
  <si>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</si>
  <si>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</si>
  <si>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</si>
  <si>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</si>
  <si>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</si>
  <si>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</si>
  <si>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</si>
  <si>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</si>
  <si>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</si>
  <si>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</si>
  <si>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</si>
  <si>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</si>
  <si>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</si>
  <si>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</si>
  <si>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</si>
  <si>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</si>
  <si>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</si>
  <si>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</si>
  <si>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</si>
  <si>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</si>
  <si>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</si>
  <si>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</si>
  <si>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</si>
  <si>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</si>
  <si>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</si>
  <si>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</si>
  <si>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</si>
  <si>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</si>
  <si>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</si>
  <si>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</si>
  <si>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</si>
  <si>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</si>
  <si>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</si>
  <si>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</si>
  <si>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</si>
  <si>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</si>
  <si>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</si>
  <si>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</si>
  <si>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</si>
  <si>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</si>
  <si>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</si>
  <si>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</si>
  <si>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</si>
  <si>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</si>
  <si>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</si>
  <si>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</si>
  <si>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</si>
  <si>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</si>
  <si>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</si>
  <si>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</si>
  <si>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</si>
  <si>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</si>
  <si>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</si>
  <si>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</si>
  <si>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</si>
  <si>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</si>
  <si>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</si>
  <si>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</si>
  <si>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</si>
  <si>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</si>
  <si>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</si>
  <si>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</si>
  <si>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</si>
  <si>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</si>
  <si>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</si>
  <si>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</si>
  <si>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</si>
  <si>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</si>
  <si>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</si>
  <si>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</si>
  <si>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</si>
  <si>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</si>
  <si>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</si>
  <si>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</si>
  <si>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</si>
  <si>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</si>
  <si>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</si>
  <si>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</si>
  <si>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</si>
  <si>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</si>
  <si>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</si>
  <si>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</si>
  <si>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</si>
  <si>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</si>
  <si>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</si>
  <si>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</si>
  <si>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</si>
  <si>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</si>
  <si>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</si>
  <si>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</si>
  <si>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</si>
  <si>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</si>
  <si>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</si>
  <si>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</si>
  <si>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</si>
  <si>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</si>
  <si>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</si>
  <si>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</si>
  <si>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</si>
  <si>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</si>
  <si>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</si>
  <si>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</si>
  <si>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</si>
  <si>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</si>
  <si>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</si>
  <si>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</si>
  <si>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</si>
  <si>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</si>
  <si>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</si>
  <si>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</si>
  <si>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</si>
  <si>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</si>
  <si>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</si>
  <si>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</si>
  <si>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</si>
  <si>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</si>
  <si>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</si>
  <si>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</si>
  <si>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</si>
  <si>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</si>
  <si>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</si>
  <si>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</si>
  <si>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</si>
  <si>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</si>
  <si>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</si>
  <si>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</si>
  <si>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</si>
  <si>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</si>
  <si>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</si>
  <si>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</si>
  <si>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</si>
  <si>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</si>
  <si>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</si>
  <si>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</si>
  <si>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</si>
  <si>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</si>
  <si>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</si>
  <si>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</si>
  <si>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</si>
  <si>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</si>
  <si>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</si>
  <si>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</si>
  <si>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</si>
  <si>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</si>
  <si>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</si>
  <si>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</si>
  <si>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</si>
  <si>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</si>
  <si>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</si>
  <si>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</si>
  <si>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</si>
  <si>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</si>
  <si>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</si>
  <si>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</si>
  <si>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</si>
  <si>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</si>
  <si>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</si>
  <si>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</si>
  <si>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</si>
  <si>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</si>
  <si>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</si>
  <si>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</si>
  <si>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</si>
  <si>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</si>
  <si>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</si>
  <si>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</si>
  <si>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</si>
  <si>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</si>
  <si>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</si>
  <si>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</si>
  <si>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</si>
  <si>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</si>
  <si>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</si>
  <si>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</si>
  <si>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</si>
  <si>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</si>
  <si>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</si>
  <si>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</si>
  <si>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</si>
  <si>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</si>
  <si>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</si>
  <si>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</si>
  <si>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</si>
  <si>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</si>
  <si>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</si>
  <si>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</si>
  <si>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</si>
  <si>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</si>
  <si>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</si>
  <si>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</si>
  <si>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</si>
  <si>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</si>
  <si>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</si>
  <si>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</si>
  <si>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</si>
  <si>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</si>
  <si>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</si>
  <si>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</si>
  <si>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</si>
  <si>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</si>
  <si>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</si>
  <si>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</si>
  <si>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</si>
  <si>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</si>
  <si>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</si>
  <si>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</si>
  <si>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</si>
  <si>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</si>
  <si>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</si>
  <si>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</si>
  <si>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</si>
  <si>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</si>
  <si>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</si>
  <si>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</si>
  <si>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</si>
  <si>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</si>
  <si>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</si>
  <si>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</si>
  <si>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</si>
  <si>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</si>
  <si>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</si>
  <si>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</si>
  <si>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</si>
  <si>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</si>
  <si>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</si>
  <si>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</si>
  <si>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</si>
  <si>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</si>
  <si>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</si>
  <si>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</si>
  <si>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</si>
  <si>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</si>
  <si>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</si>
  <si>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</si>
  <si>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</si>
  <si>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</si>
  <si>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</si>
  <si>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</si>
  <si>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</si>
  <si>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</si>
  <si>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</si>
  <si>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</si>
  <si>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</si>
  <si>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</si>
  <si>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</si>
  <si>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</si>
  <si>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</si>
  <si>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</si>
  <si>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</si>
  <si>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</si>
  <si>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</si>
  <si>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</si>
  <si>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</si>
  <si>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</si>
  <si>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</si>
  <si>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</si>
  <si>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</si>
  <si>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</si>
  <si>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</si>
  <si>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</si>
  <si>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</si>
  <si>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</si>
  <si>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</si>
  <si>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</si>
  <si>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</si>
  <si>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</si>
  <si>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</si>
  <si>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</si>
  <si>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</si>
  <si>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</si>
  <si>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</si>
  <si>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</si>
  <si>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</si>
  <si>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</si>
  <si>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</si>
  <si>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</si>
  <si>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</si>
  <si>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</si>
  <si>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</si>
  <si>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</si>
  <si>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</si>
  <si>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</si>
  <si>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</si>
  <si>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</si>
  <si>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</si>
  <si>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</si>
  <si>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</si>
  <si>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</si>
  <si>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</si>
  <si>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</si>
  <si>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</si>
  <si>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</si>
  <si>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</si>
  <si>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</si>
  <si>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</si>
  <si>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</si>
  <si>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</si>
  <si>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</si>
  <si>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</si>
  <si>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</si>
  <si>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</si>
  <si>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</si>
  <si>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</si>
  <si>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</si>
  <si>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</si>
  <si>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</si>
  <si>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</si>
  <si>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</si>
  <si>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</si>
  <si>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</si>
  <si>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</si>
  <si>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</si>
  <si>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</si>
  <si>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</si>
  <si>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</si>
  <si>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</si>
  <si>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</si>
  <si>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</si>
  <si>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</si>
  <si>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</si>
  <si>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</si>
  <si>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</si>
  <si>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</si>
  <si>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</si>
  <si>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</si>
  <si>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</si>
  <si>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</si>
  <si>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</si>
  <si>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</si>
  <si>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</si>
  <si>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</si>
  <si>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</si>
  <si>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</si>
  <si>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</si>
  <si>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</si>
  <si>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</si>
  <si>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</si>
  <si>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</si>
  <si>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</si>
  <si>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</si>
  <si>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</si>
  <si>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</si>
  <si>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</si>
  <si>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</si>
  <si>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</si>
  <si>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</si>
  <si>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</si>
  <si>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</si>
  <si>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</si>
  <si>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</si>
  <si>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</si>
  <si>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</si>
  <si>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</si>
  <si>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</si>
  <si>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</si>
  <si>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</si>
  <si>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</si>
  <si>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</si>
  <si>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</si>
  <si>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</si>
  <si>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</si>
  <si>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</si>
  <si>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</si>
  <si>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</si>
  <si>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</si>
  <si>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</si>
  <si>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</si>
  <si>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</si>
  <si>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</si>
  <si>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</si>
  <si>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</si>
  <si>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</si>
  <si>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</si>
  <si>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</si>
  <si>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</si>
  <si>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</si>
  <si>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</si>
  <si>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</si>
  <si>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</si>
  <si>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</si>
  <si>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</si>
  <si>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</si>
  <si>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</si>
  <si>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</si>
  <si>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</si>
  <si>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</si>
  <si>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</si>
  <si>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</si>
  <si>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</si>
  <si>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</si>
  <si>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</si>
  <si>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</si>
  <si>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</si>
  <si>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</si>
  <si>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</si>
  <si>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</si>
  <si>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</si>
  <si>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</si>
  <si>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</si>
  <si>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</si>
  <si>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</si>
  <si>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</si>
  <si>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</si>
  <si>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</si>
  <si>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</si>
  <si>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</si>
  <si>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</si>
  <si>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</si>
  <si>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</si>
  <si>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</si>
  <si>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</si>
  <si>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</si>
  <si>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</si>
  <si>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</si>
  <si>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</si>
  <si>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</si>
  <si>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</si>
  <si>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</si>
  <si>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</si>
  <si>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</si>
  <si>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</si>
  <si>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</si>
  <si>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</si>
  <si>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</si>
  <si>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</si>
  <si>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</si>
  <si>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</si>
  <si>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</si>
  <si>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</si>
  <si>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</si>
  <si>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</si>
  <si>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</si>
  <si>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</si>
  <si>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</si>
  <si>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</si>
  <si>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</si>
  <si>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</si>
  <si>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</si>
  <si>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</si>
  <si>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</si>
  <si>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</si>
  <si>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</si>
  <si>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</si>
  <si>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</si>
  <si>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</si>
  <si>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</si>
  <si>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</si>
  <si>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</si>
  <si>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</si>
  <si>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</si>
  <si>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</si>
  <si>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</si>
  <si>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</si>
  <si>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</si>
  <si>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</si>
  <si>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</si>
  <si>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</si>
  <si>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</si>
  <si>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</si>
  <si>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</si>
  <si>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</si>
  <si>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</si>
  <si>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</si>
  <si>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</si>
  <si>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</si>
  <si>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</si>
  <si>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</si>
  <si>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</si>
  <si>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</si>
  <si>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</si>
  <si>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</si>
  <si>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</si>
  <si>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</si>
  <si>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</si>
  <si>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</si>
  <si>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</si>
  <si>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</si>
  <si>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</si>
  <si>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</si>
  <si>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</si>
  <si>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</si>
  <si>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</si>
  <si>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</si>
  <si>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</si>
  <si>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</si>
  <si>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</si>
  <si>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</si>
  <si>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</si>
  <si>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</si>
  <si>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</si>
  <si>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</si>
  <si>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</si>
  <si>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</si>
  <si>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</si>
  <si>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</si>
  <si>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</si>
  <si>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</si>
  <si>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</si>
  <si>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</si>
  <si>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</si>
  <si>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</si>
  <si>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</si>
  <si>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</si>
  <si>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</si>
  <si>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</si>
  <si>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</si>
  <si>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</si>
  <si>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</si>
  <si>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</si>
  <si>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</si>
  <si>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</si>
  <si>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</si>
  <si>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</si>
  <si>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</si>
  <si>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</si>
  <si>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</si>
  <si>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</si>
  <si>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</si>
  <si>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</si>
  <si>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</si>
  <si>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</si>
  <si>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</si>
  <si>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</si>
  <si>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</si>
  <si>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</si>
  <si>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</si>
  <si>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</si>
  <si>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</si>
  <si>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</si>
  <si>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</si>
  <si>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</si>
  <si>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</si>
  <si>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</si>
  <si>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</si>
  <si>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</si>
  <si>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</si>
  <si>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</si>
  <si>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</si>
  <si>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</si>
  <si>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</si>
  <si>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</si>
  <si>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</si>
  <si>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</si>
  <si>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</si>
  <si>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</si>
  <si>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</si>
  <si>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</si>
  <si>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</si>
  <si>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</si>
  <si>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</si>
  <si>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</si>
  <si>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</si>
  <si>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</si>
  <si>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</si>
  <si>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</si>
  <si>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</si>
  <si>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</si>
  <si>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</si>
  <si>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</si>
  <si>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</si>
  <si>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</si>
  <si>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</si>
  <si>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</si>
  <si>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</si>
  <si>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</si>
  <si>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</si>
  <si>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</si>
  <si>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</si>
  <si>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</si>
  <si>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</si>
  <si>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</si>
  <si>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</si>
  <si>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</si>
  <si>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</si>
  <si>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</si>
  <si>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</si>
  <si>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</si>
  <si>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</si>
  <si>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</si>
  <si>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</si>
  <si>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</si>
  <si>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</si>
  <si>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</si>
  <si>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</si>
  <si>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</si>
  <si>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</si>
  <si>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</si>
  <si>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</si>
  <si>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</si>
  <si>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</si>
  <si>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</si>
  <si>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</si>
  <si>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</si>
  <si>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</si>
  <si>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</si>
  <si>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</si>
  <si>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</si>
  <si>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</si>
  <si>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</si>
  <si>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</si>
  <si>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</si>
  <si>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</si>
  <si>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</si>
  <si>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</si>
  <si>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</si>
  <si>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</si>
  <si>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</si>
  <si>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</si>
  <si>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</si>
  <si>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</si>
  <si>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</si>
  <si>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</si>
  <si>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</si>
  <si>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</si>
  <si>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</si>
  <si>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</si>
  <si>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</si>
  <si>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</si>
  <si>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</si>
  <si>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</si>
  <si>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</si>
  <si>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</si>
  <si>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</si>
  <si>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</si>
  <si>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</si>
  <si>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</si>
  <si>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</si>
  <si>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</si>
  <si>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</si>
  <si>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</si>
  <si>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</si>
  <si>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</si>
  <si>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</si>
  <si>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</si>
  <si>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</si>
  <si>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</si>
  <si>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</si>
  <si>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</si>
  <si>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</si>
  <si>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</si>
  <si>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</si>
  <si>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</si>
  <si>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</si>
  <si>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</si>
  <si>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</si>
  <si>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</si>
  <si>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</si>
  <si>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</si>
  <si>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</si>
  <si>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</si>
  <si>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</si>
  <si>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</si>
  <si>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</si>
  <si>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</si>
  <si>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</si>
  <si>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</si>
  <si>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</si>
  <si>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</si>
  <si>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</si>
  <si>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</si>
  <si>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</si>
  <si>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</si>
  <si>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</si>
  <si>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</si>
  <si>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</si>
  <si>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</si>
  <si>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</si>
  <si>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</si>
  <si>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</si>
  <si>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</si>
  <si>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</si>
  <si>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</si>
  <si>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</si>
  <si>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</si>
  <si>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</si>
  <si>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</si>
  <si>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</si>
  <si>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</si>
  <si>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</si>
  <si>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</si>
  <si>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</si>
  <si>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</si>
  <si>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</si>
  <si>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</si>
  <si>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</si>
  <si>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</si>
  <si>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</si>
  <si>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</si>
  <si>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</si>
  <si>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</si>
  <si>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</si>
  <si>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</si>
  <si>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</si>
  <si>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</si>
  <si>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</si>
  <si>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</si>
  <si>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</si>
  <si>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</si>
  <si>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</si>
  <si>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</si>
  <si>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</si>
  <si>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</si>
  <si>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</si>
  <si>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</si>
  <si>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</si>
  <si>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</si>
  <si>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</si>
  <si>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</si>
  <si>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</si>
  <si>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</si>
  <si>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</si>
  <si>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</si>
  <si>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</si>
  <si>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</si>
  <si>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</si>
  <si>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</si>
  <si>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</si>
  <si>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</si>
  <si>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</si>
  <si>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</si>
  <si>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</si>
  <si>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</si>
  <si>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</si>
  <si>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</si>
  <si>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</si>
  <si>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</si>
  <si>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</si>
  <si>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</si>
  <si>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</si>
  <si>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</si>
  <si>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</si>
  <si>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</si>
  <si>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</si>
  <si>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</si>
  <si>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</si>
  <si>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</si>
  <si>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</si>
  <si>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</si>
  <si>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</si>
  <si>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</si>
  <si>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</si>
  <si>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</si>
  <si>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</si>
  <si>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</si>
  <si>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</si>
  <si>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</si>
  <si>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</si>
  <si>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</si>
  <si>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</si>
  <si>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</si>
  <si>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</si>
  <si>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</si>
  <si>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</si>
  <si>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</si>
  <si>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</si>
  <si>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</si>
  <si>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</si>
  <si>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</si>
  <si>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</si>
  <si>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</si>
  <si>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</si>
  <si>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</si>
  <si>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</si>
  <si>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</si>
  <si>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</si>
  <si>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</si>
  <si>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</si>
  <si>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</si>
  <si>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</si>
  <si>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</si>
  <si>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</si>
  <si>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</si>
  <si>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</si>
  <si>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</si>
  <si>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</si>
  <si>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</si>
  <si>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</si>
  <si>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</si>
  <si>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</si>
  <si>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</si>
  <si>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</si>
  <si>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</si>
  <si>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</si>
  <si>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</si>
  <si>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</si>
  <si>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</si>
  <si>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</si>
  <si>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</si>
  <si>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</si>
  <si>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</si>
  <si>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</si>
  <si>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</si>
  <si>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</si>
  <si>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</si>
  <si>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</si>
  <si>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</si>
  <si>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</si>
  <si>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</si>
  <si>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</si>
  <si>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</si>
  <si>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</si>
  <si>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</si>
  <si>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</si>
  <si>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</si>
  <si>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</si>
  <si>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</si>
  <si>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</si>
  <si>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</si>
  <si>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</si>
  <si>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</si>
  <si>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</si>
  <si>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</si>
  <si>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</si>
  <si>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</si>
  <si>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</si>
  <si>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</si>
  <si>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</si>
  <si>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</si>
  <si>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</si>
  <si>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</si>
  <si>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</si>
  <si>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</si>
  <si>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</si>
  <si>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</si>
  <si>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</si>
  <si>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</si>
  <si>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</si>
  <si>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</si>
  <si>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</si>
  <si>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</si>
  <si>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</si>
  <si>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</si>
  <si>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</si>
  <si>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</si>
  <si>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</si>
  <si>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</si>
  <si>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</si>
  <si>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</si>
  <si>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</si>
  <si>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</si>
  <si>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</si>
  <si>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</si>
  <si>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</si>
  <si>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</si>
  <si>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</si>
  <si>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</si>
  <si>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</si>
  <si>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</si>
  <si>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</si>
  <si>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</si>
  <si>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</si>
  <si>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</si>
  <si>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</si>
  <si>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</si>
  <si>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</si>
  <si>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</si>
  <si>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</si>
  <si>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</si>
  <si>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</si>
  <si>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</si>
  <si>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</si>
  <si>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</si>
  <si>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</si>
  <si>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</si>
  <si>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</si>
  <si>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</si>
  <si>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</si>
  <si>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</si>
  <si>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</si>
  <si>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</si>
  <si>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</si>
  <si>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</si>
  <si>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</si>
  <si>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</si>
  <si>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</si>
  <si>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</si>
  <si>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</si>
  <si>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</si>
  <si>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</si>
  <si>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</si>
  <si>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</si>
  <si>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</si>
  <si>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</si>
  <si>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</si>
  <si>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</si>
  <si>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</si>
  <si>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</si>
  <si>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</si>
  <si>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</si>
  <si>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</si>
  <si>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</si>
  <si>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</si>
  <si>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</si>
  <si>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</si>
  <si>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</si>
  <si>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</si>
  <si>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</si>
  <si>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</si>
  <si>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</si>
  <si>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</si>
  <si>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</si>
  <si>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</si>
  <si>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</si>
  <si>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</si>
  <si>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</si>
  <si>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</si>
  <si>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</si>
  <si>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</si>
  <si>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</si>
  <si>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</si>
  <si>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</si>
  <si>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</si>
  <si>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</si>
  <si>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</si>
  <si>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</si>
  <si>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</si>
  <si>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</si>
  <si>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</si>
  <si>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</si>
  <si>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</si>
  <si>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</si>
  <si>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</si>
  <si>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</si>
  <si>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</si>
  <si>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</si>
  <si>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</si>
  <si>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</si>
  <si>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</si>
  <si>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</si>
  <si>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</si>
  <si>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</si>
  <si>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</si>
  <si>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</si>
  <si>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</si>
  <si>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</si>
  <si>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</si>
  <si>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</si>
  <si>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</si>
  <si>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</si>
  <si>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</si>
  <si>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</si>
  <si>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</si>
  <si>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</si>
  <si>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</si>
  <si>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</si>
  <si>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</si>
  <si>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</si>
  <si>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</si>
  <si>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</si>
  <si>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</si>
  <si>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</si>
  <si>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</si>
  <si>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</si>
  <si>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</si>
  <si>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</si>
  <si>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</si>
  <si>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</si>
  <si>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</si>
  <si>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</si>
  <si>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</si>
  <si>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</si>
  <si>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</si>
  <si>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</si>
  <si>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</si>
  <si>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</si>
  <si>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</si>
  <si>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</si>
  <si>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</si>
  <si>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</si>
  <si>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</si>
  <si>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</si>
  <si>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</si>
  <si>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</si>
  <si>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</si>
  <si>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</si>
  <si>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</si>
  <si>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</si>
  <si>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</si>
  <si>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</si>
  <si>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</si>
  <si>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</si>
  <si>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</si>
  <si>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</si>
  <si>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</si>
  <si>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</si>
  <si>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</si>
  <si>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</si>
  <si>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</si>
  <si>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</si>
  <si>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</si>
  <si>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</si>
  <si>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</si>
  <si>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</si>
  <si>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</si>
  <si>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</si>
  <si>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</si>
  <si>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</si>
  <si>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</si>
  <si>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</si>
  <si>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</si>
  <si>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</si>
  <si>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</si>
  <si>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</si>
  <si>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</si>
  <si>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</si>
  <si>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</si>
  <si>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</si>
  <si>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</si>
  <si>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</si>
  <si>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</si>
  <si>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</si>
  <si>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</si>
  <si>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</si>
  <si>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</si>
  <si>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</si>
  <si>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</si>
  <si>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</si>
  <si>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</si>
  <si>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</si>
  <si>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</si>
  <si>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</si>
  <si>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</si>
  <si>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</si>
  <si>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</si>
  <si>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</si>
  <si>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</si>
  <si>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</si>
  <si>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</si>
  <si>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</si>
  <si>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</si>
  <si>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</si>
  <si>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</si>
  <si>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</si>
  <si>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</si>
  <si>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</si>
  <si>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</si>
  <si>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</si>
  <si>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</si>
  <si>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</si>
  <si>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</si>
  <si>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</si>
  <si>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</si>
  <si>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</si>
  <si>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</si>
  <si>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</si>
  <si>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</si>
  <si>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</si>
  <si>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</si>
  <si>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</si>
  <si>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</si>
  <si>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</si>
  <si>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</si>
  <si>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</si>
  <si>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</si>
  <si>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</si>
  <si>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</si>
  <si>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</si>
  <si>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</si>
  <si>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</si>
  <si>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</si>
  <si>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</si>
  <si>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</si>
  <si>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</si>
  <si>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</si>
  <si>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</si>
  <si>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</si>
  <si>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</si>
  <si>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</si>
  <si>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</si>
  <si>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</si>
  <si>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</si>
  <si>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</si>
  <si>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</si>
  <si>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</si>
  <si>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</si>
  <si>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</si>
  <si>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</si>
  <si>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</si>
  <si>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</si>
  <si>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</si>
  <si>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</si>
  <si>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</si>
  <si>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</si>
  <si>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</si>
  <si>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</si>
  <si>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</si>
  <si>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</si>
  <si>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</si>
  <si>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</si>
  <si>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</si>
  <si>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</si>
  <si>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</si>
  <si>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</si>
  <si>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</si>
  <si>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</si>
  <si>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</si>
  <si>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</si>
  <si>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</si>
  <si>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</si>
  <si>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</si>
  <si>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</si>
  <si>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</si>
  <si>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</si>
  <si>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</si>
  <si>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</si>
  <si>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</si>
  <si>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</si>
  <si>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</si>
  <si>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</si>
  <si>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</si>
  <si>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</si>
  <si>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</si>
  <si>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</si>
  <si>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</si>
  <si>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</si>
  <si>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</si>
  <si>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</si>
  <si>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</si>
  <si>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</si>
  <si>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</si>
  <si>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</si>
  <si>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</si>
  <si>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</si>
  <si>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</si>
  <si>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</si>
  <si>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</si>
  <si>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</si>
  <si>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</si>
  <si>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</si>
  <si>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</si>
  <si>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</si>
  <si>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</si>
  <si>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</si>
  <si>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</si>
  <si>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</si>
  <si>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</si>
  <si>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</si>
  <si>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</si>
  <si>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</si>
  <si>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</si>
  <si>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</si>
  <si>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</si>
  <si>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</si>
  <si>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</si>
  <si>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</si>
  <si>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</si>
  <si>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</si>
  <si>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</si>
  <si>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</si>
  <si>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</si>
  <si>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</si>
  <si>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</si>
  <si>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</si>
  <si>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</si>
  <si>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</si>
  <si>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</si>
  <si>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</si>
  <si>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</si>
  <si>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</si>
  <si>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</si>
  <si>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</si>
  <si>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</si>
  <si>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</si>
  <si>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</si>
  <si>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</si>
  <si>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</si>
  <si>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</si>
  <si>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</si>
  <si>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</si>
  <si>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</si>
  <si>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</si>
  <si>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</si>
  <si>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</si>
  <si>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</si>
  <si>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</si>
  <si>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</si>
  <si>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</si>
  <si>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</si>
  <si>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</si>
  <si>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</si>
  <si>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</si>
  <si>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</si>
  <si>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</si>
  <si>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</si>
  <si>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</si>
  <si>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</si>
  <si>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</si>
  <si>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</si>
  <si>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</si>
  <si>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</si>
  <si>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</si>
  <si>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</si>
  <si>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</si>
  <si>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</si>
  <si>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</si>
  <si>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</si>
  <si>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</si>
  <si>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</si>
  <si>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</si>
  <si>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</si>
  <si>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</si>
  <si>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</si>
  <si>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</si>
  <si>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</si>
  <si>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</si>
  <si>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</si>
  <si>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</si>
  <si>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</si>
  <si>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</si>
  <si>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</si>
  <si>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</si>
  <si>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</si>
  <si>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</si>
  <si>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</si>
  <si>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</si>
  <si>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</si>
  <si>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</si>
  <si>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</si>
  <si>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</si>
  <si>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</si>
  <si>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</si>
  <si>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</si>
  <si>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</si>
  <si>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</si>
  <si>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</si>
  <si>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</si>
  <si>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</si>
  <si>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</si>
  <si>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</si>
  <si>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</si>
  <si>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</si>
  <si>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</si>
  <si>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</si>
  <si>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</si>
  <si>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</si>
  <si>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</si>
  <si>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</si>
  <si>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</si>
  <si>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</si>
  <si>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</si>
  <si>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</si>
  <si>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</si>
  <si>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</si>
  <si>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</si>
  <si>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</si>
  <si>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</si>
  <si>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</si>
  <si>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</si>
  <si>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</si>
  <si>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</si>
  <si>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</si>
  <si>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</si>
  <si>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</si>
  <si>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</si>
  <si>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</si>
  <si>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</si>
  <si>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</si>
  <si>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</si>
  <si>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</si>
  <si>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</si>
  <si>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</si>
  <si>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</si>
  <si>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</si>
  <si>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</si>
  <si>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</si>
  <si>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</si>
  <si>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</si>
  <si>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</si>
  <si>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</si>
  <si>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</si>
  <si>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</si>
  <si>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</si>
  <si>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</si>
  <si>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</si>
  <si>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</si>
  <si>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</si>
  <si>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</si>
  <si>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</si>
  <si>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</si>
  <si>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</si>
  <si>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</si>
  <si>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</si>
  <si>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</si>
  <si>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</si>
  <si>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</si>
  <si>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</si>
  <si>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</si>
  <si>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</si>
  <si>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</si>
  <si>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</si>
  <si>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</si>
  <si>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</si>
  <si>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</si>
  <si>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</si>
  <si>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</si>
  <si>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</si>
  <si>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</si>
  <si>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</si>
  <si>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</si>
  <si>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</si>
  <si>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</si>
  <si>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</si>
  <si>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</si>
  <si>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</si>
  <si>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</si>
  <si>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</si>
  <si>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</si>
  <si>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</si>
  <si>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</si>
  <si>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</si>
  <si>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</si>
  <si>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</si>
  <si>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</si>
  <si>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</si>
  <si>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</si>
  <si>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</si>
  <si>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</si>
  <si>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</si>
  <si>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</si>
  <si>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</si>
  <si>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</si>
  <si>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</si>
  <si>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</si>
  <si>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</si>
  <si>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</si>
  <si>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</si>
  <si>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</si>
  <si>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</si>
  <si>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</si>
  <si>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</si>
  <si>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</si>
  <si>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</si>
  <si>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</si>
  <si>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</si>
  <si>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</si>
  <si>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</si>
  <si>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</si>
  <si>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</si>
  <si>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</si>
  <si>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</si>
  <si>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</si>
  <si>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</si>
  <si>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</si>
  <si>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</si>
  <si>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</si>
  <si>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</si>
  <si>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</si>
  <si>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</si>
  <si>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</si>
  <si>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</si>
  <si>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</si>
  <si>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</si>
  <si>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</si>
  <si>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</si>
  <si>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</si>
  <si>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</si>
  <si>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</si>
  <si>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</si>
  <si>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</si>
  <si>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</si>
  <si>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</si>
  <si>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</si>
  <si>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</si>
  <si>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</si>
  <si>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</si>
  <si>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</si>
  <si>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</si>
  <si>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</si>
  <si>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</si>
  <si>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</si>
  <si>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</si>
  <si>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</si>
  <si>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</si>
  <si>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</si>
  <si>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</si>
  <si>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</si>
  <si>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</si>
  <si>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</si>
  <si>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</si>
  <si>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</si>
  <si>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</si>
  <si>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</si>
  <si>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</si>
  <si>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</si>
  <si>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</si>
  <si>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</si>
  <si>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</si>
  <si>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</si>
  <si>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</si>
  <si>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</si>
  <si>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</si>
  <si>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</si>
  <si>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</si>
  <si>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</si>
  <si>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</si>
  <si>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</si>
  <si>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</si>
  <si>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</si>
  <si>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</si>
  <si>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</si>
  <si>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</si>
  <si>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</si>
  <si>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</si>
  <si>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</si>
  <si>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</si>
  <si>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</si>
  <si>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</si>
  <si>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</si>
  <si>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</si>
  <si>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</si>
  <si>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</si>
  <si>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</si>
  <si>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</si>
  <si>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</si>
  <si>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</si>
  <si>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</si>
  <si>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</si>
  <si>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</si>
  <si>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</si>
  <si>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</si>
  <si>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</si>
  <si>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</si>
  <si>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</si>
  <si>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</si>
  <si>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</si>
  <si>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</si>
  <si>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</si>
  <si>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</si>
  <si>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</si>
  <si>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</si>
  <si>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</si>
  <si>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</si>
  <si>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</si>
  <si>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</si>
  <si>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</si>
  <si>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</si>
  <si>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</si>
  <si>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</si>
  <si>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</si>
  <si>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</si>
  <si>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</si>
  <si>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</si>
  <si>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</si>
  <si>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</si>
  <si>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</si>
  <si>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</si>
  <si>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</si>
  <si>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</si>
  <si>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</si>
  <si>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</si>
  <si>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</si>
  <si>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</si>
  <si>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</si>
  <si>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</si>
  <si>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</si>
  <si>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</si>
  <si>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</si>
  <si>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</si>
  <si>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</si>
  <si>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</si>
  <si>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</si>
  <si>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</si>
  <si>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</si>
  <si>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</si>
  <si>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</si>
  <si>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</si>
  <si>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</si>
  <si>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</si>
  <si>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</si>
  <si>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</si>
  <si>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</si>
  <si>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</si>
  <si>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</si>
  <si>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</si>
  <si>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</si>
  <si>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</si>
  <si>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</si>
  <si>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</si>
  <si>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</si>
  <si>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</si>
  <si>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</si>
  <si>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</si>
  <si>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</si>
  <si>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</si>
  <si>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</si>
  <si>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</si>
  <si>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</si>
  <si>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</si>
  <si>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</si>
  <si>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</si>
  <si>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</si>
  <si>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</si>
  <si>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</si>
  <si>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</si>
  <si>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</si>
  <si>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</si>
  <si>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</si>
  <si>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</si>
  <si>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</si>
  <si>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</si>
  <si>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</si>
  <si>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</si>
  <si>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</si>
  <si>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</si>
  <si>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</si>
  <si>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</si>
  <si>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</si>
  <si>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</si>
  <si>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</si>
  <si>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</si>
  <si>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</si>
  <si>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</si>
  <si>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</si>
  <si>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</si>
  <si>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</si>
  <si>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</si>
  <si>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</si>
  <si>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</si>
  <si>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</si>
  <si>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</si>
  <si>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</si>
  <si>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</si>
  <si>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</si>
  <si>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</si>
  <si>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</si>
  <si>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</si>
  <si>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</si>
  <si>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</si>
  <si>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</si>
  <si>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</si>
  <si>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</si>
  <si>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</si>
  <si>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</si>
  <si>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</si>
  <si>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</si>
  <si>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</si>
  <si>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</si>
  <si>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</si>
  <si>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</si>
  <si>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</si>
  <si>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</si>
  <si>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</si>
  <si>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</si>
  <si>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</si>
  <si>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</si>
  <si>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</si>
  <si>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</si>
  <si>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</si>
  <si>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</si>
  <si>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</si>
  <si>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</si>
  <si>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</si>
  <si>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</si>
  <si>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</si>
  <si>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</si>
  <si>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</si>
  <si>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</si>
  <si>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</si>
  <si>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</si>
  <si>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</si>
  <si>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</si>
  <si>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</si>
  <si>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</si>
  <si>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</si>
  <si>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</si>
  <si>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</si>
  <si>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</si>
  <si>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</si>
  <si>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</si>
  <si>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</si>
  <si>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</si>
  <si>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</si>
  <si>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</si>
  <si>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</si>
  <si>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</si>
  <si>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</si>
  <si>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</si>
  <si>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</si>
  <si>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</si>
  <si>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</si>
  <si>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</si>
  <si>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</si>
  <si>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</si>
  <si>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</si>
  <si>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</si>
  <si>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</si>
  <si>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</si>
  <si>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</si>
  <si>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</si>
  <si>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</si>
  <si>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</si>
  <si>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</si>
  <si>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</si>
  <si>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</si>
  <si>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</si>
  <si>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</si>
  <si>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</si>
  <si>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</si>
  <si>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</si>
  <si>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</si>
  <si>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</si>
  <si>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</si>
  <si>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</si>
  <si>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</si>
  <si>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</si>
  <si>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</si>
  <si>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</si>
  <si>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</si>
  <si>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</si>
  <si>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</si>
  <si>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</si>
  <si>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</si>
  <si>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</si>
  <si>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</si>
  <si>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</si>
  <si>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</si>
  <si>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</si>
  <si>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</si>
  <si>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</si>
  <si>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</si>
  <si>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</si>
  <si>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</si>
  <si>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</si>
  <si>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</si>
  <si>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</si>
  <si>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</si>
  <si>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</si>
  <si>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</si>
  <si>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</si>
  <si>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</si>
  <si>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</si>
  <si>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</si>
  <si>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</si>
  <si>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</si>
  <si>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</si>
  <si>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</si>
  <si>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</si>
  <si>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</si>
  <si>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</si>
  <si>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</si>
  <si>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</si>
  <si>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</si>
  <si>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</si>
  <si>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</si>
  <si>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</si>
  <si>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</si>
  <si>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</si>
  <si>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</si>
  <si>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</si>
  <si>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</si>
  <si>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</si>
  <si>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</si>
  <si>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</si>
  <si>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</si>
  <si>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</si>
  <si>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</si>
  <si>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</si>
  <si>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</si>
  <si>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</si>
  <si>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</si>
  <si>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</si>
  <si>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</si>
  <si>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</si>
  <si>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</si>
  <si>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</si>
  <si>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</si>
  <si>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</si>
  <si>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</si>
  <si>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</si>
  <si>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</si>
  <si>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</si>
  <si>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</si>
  <si>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</si>
  <si>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</si>
  <si>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</si>
  <si>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</si>
  <si>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</si>
  <si>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</si>
  <si>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</si>
  <si>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</si>
  <si>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</si>
  <si>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</si>
  <si>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</si>
  <si>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</si>
  <si>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</si>
  <si>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</si>
  <si>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</si>
  <si>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</si>
  <si>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</si>
  <si>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</si>
  <si>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</si>
  <si>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</si>
  <si>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</si>
  <si>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</si>
  <si>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</si>
  <si>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</si>
  <si>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</si>
  <si>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</si>
  <si>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</si>
  <si>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</si>
  <si>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</si>
  <si>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</si>
  <si>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</si>
  <si>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</si>
  <si>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</si>
  <si>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</si>
  <si>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</si>
  <si>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</si>
  <si>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</si>
  <si>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</si>
  <si>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</si>
  <si>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</si>
  <si>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</si>
  <si>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</si>
  <si>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</si>
  <si>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</si>
  <si>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</si>
  <si>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</si>
  <si>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</si>
  <si>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</si>
  <si>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</si>
  <si>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</si>
  <si>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</si>
  <si>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</si>
  <si>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</si>
  <si>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</si>
  <si>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</si>
  <si>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</si>
  <si>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</si>
  <si>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</si>
  <si>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</si>
  <si>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</si>
  <si>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</si>
  <si>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</si>
  <si>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</si>
  <si>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</si>
  <si>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</si>
  <si>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</si>
  <si>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</si>
  <si>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</si>
  <si>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</si>
  <si>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</si>
  <si>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</si>
  <si>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</si>
  <si>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</si>
  <si>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</si>
  <si>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</si>
  <si>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</si>
  <si>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</si>
  <si>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</si>
  <si>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</si>
  <si>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</si>
  <si>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</si>
  <si>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</si>
  <si>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</si>
  <si>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</si>
  <si>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</si>
  <si>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</si>
  <si>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</si>
  <si>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</si>
  <si>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</si>
  <si>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</si>
  <si>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</si>
  <si>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</si>
  <si>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</si>
  <si>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</si>
  <si>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</si>
  <si>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</si>
  <si>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</si>
  <si>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</si>
  <si>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</si>
  <si>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</si>
  <si>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</si>
  <si>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</si>
  <si>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</si>
  <si>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</si>
  <si>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</si>
  <si>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</si>
  <si>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</si>
  <si>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</si>
  <si>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</si>
  <si>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</si>
  <si>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</si>
  <si>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</si>
  <si>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</si>
  <si>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</si>
  <si>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</si>
  <si>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</si>
  <si>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</si>
  <si>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</si>
  <si>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</si>
  <si>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</si>
  <si>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</si>
  <si>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</si>
  <si>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</si>
  <si>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</si>
  <si>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</si>
  <si>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</si>
  <si>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</si>
  <si>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</si>
  <si>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</si>
  <si>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</si>
  <si>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</si>
  <si>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</si>
  <si>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</si>
  <si>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</si>
  <si>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</si>
  <si>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</si>
  <si>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</si>
  <si>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</si>
  <si>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</si>
  <si>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</si>
  <si>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</si>
  <si>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</si>
  <si>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</si>
  <si>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</si>
  <si>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</si>
  <si>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</si>
  <si>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</si>
  <si>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</si>
  <si>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</si>
  <si>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</si>
  <si>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</si>
  <si>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</si>
  <si>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</si>
  <si>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</si>
  <si>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</si>
  <si>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</si>
  <si>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</si>
  <si>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</si>
  <si>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</si>
  <si>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</si>
  <si>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</si>
  <si>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</si>
  <si>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</si>
  <si>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</si>
  <si>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</si>
  <si>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</si>
  <si>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</si>
  <si>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</si>
  <si>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</si>
  <si>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</si>
  <si>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</si>
  <si>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</si>
  <si>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</si>
  <si>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</si>
  <si>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</si>
  <si>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</si>
  <si>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</si>
  <si>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</si>
  <si>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</si>
  <si>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</si>
  <si>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</si>
  <si>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</si>
  <si>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</si>
  <si>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</si>
  <si>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</si>
  <si>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</si>
  <si>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</si>
  <si>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</si>
  <si>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</si>
  <si>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</si>
  <si>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</si>
  <si>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</si>
  <si>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</si>
  <si>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</si>
  <si>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</si>
  <si>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</si>
  <si>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</si>
  <si>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</si>
  <si>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</si>
  <si>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</si>
  <si>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</si>
  <si>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</si>
  <si>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</si>
  <si>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</si>
  <si>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</si>
  <si>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</si>
  <si>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</si>
  <si>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</si>
  <si>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</si>
  <si>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</si>
  <si>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</si>
  <si>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</si>
  <si>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</si>
  <si>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</si>
  <si>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</si>
  <si>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</si>
  <si>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</si>
  <si>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</si>
  <si>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</si>
  <si>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</si>
  <si>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</si>
  <si>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</si>
  <si>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</si>
  <si>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</si>
  <si>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</si>
  <si>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</si>
  <si>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</si>
  <si>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</si>
  <si>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</si>
  <si>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</si>
  <si>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</si>
  <si>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</si>
  <si>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</si>
  <si>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</si>
  <si>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</si>
  <si>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</si>
  <si>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</si>
  <si>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</si>
  <si>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</si>
  <si>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</si>
  <si>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</si>
  <si>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</si>
  <si>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</si>
  <si>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</si>
  <si>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</si>
  <si>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</si>
  <si>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</si>
  <si>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</si>
  <si>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</si>
  <si>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</si>
  <si>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</si>
  <si>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</si>
  <si>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</si>
  <si>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</si>
  <si>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</si>
  <si>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</si>
  <si>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</si>
  <si>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</si>
  <si>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</si>
  <si>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</si>
  <si>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</si>
  <si>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</si>
  <si>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</si>
  <si>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</si>
  <si>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</si>
  <si>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</si>
  <si>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</si>
  <si>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</si>
  <si>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</si>
  <si>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</si>
  <si>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</si>
  <si>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</si>
  <si>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</si>
  <si>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</si>
  <si>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</si>
  <si>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</si>
  <si>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</si>
  <si>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</si>
  <si>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</si>
  <si>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</si>
  <si>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</si>
  <si>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</si>
  <si>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</si>
  <si>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</si>
  <si>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</si>
  <si>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</si>
  <si>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</si>
  <si>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</si>
  <si>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</si>
  <si>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</si>
  <si>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</si>
  <si>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</si>
  <si>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</si>
  <si>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</si>
  <si>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</si>
  <si>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</si>
  <si>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</si>
  <si>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</si>
  <si>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</si>
  <si>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</si>
  <si>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</si>
  <si>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</si>
  <si>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</si>
  <si>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</si>
  <si>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</si>
  <si>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</si>
  <si>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</si>
  <si>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</si>
  <si>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</si>
  <si>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</si>
  <si>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</si>
  <si>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</si>
  <si>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</si>
  <si>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</si>
  <si>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</si>
  <si>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</si>
  <si>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</si>
  <si>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</si>
  <si>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</si>
  <si>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</si>
  <si>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</si>
  <si>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</si>
  <si>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</si>
  <si>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</si>
  <si>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</si>
  <si>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</si>
  <si>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</si>
  <si>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</si>
  <si>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</si>
  <si>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</si>
  <si>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</si>
  <si>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</si>
  <si>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</si>
  <si>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</si>
  <si>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</si>
  <si>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</si>
  <si>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</si>
  <si>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</si>
  <si>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</si>
  <si>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</si>
  <si>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</si>
  <si>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</si>
  <si>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</si>
  <si>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</si>
  <si>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</si>
  <si>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</si>
  <si>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</si>
  <si>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</si>
  <si>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</si>
  <si>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</si>
  <si>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</si>
  <si>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</si>
  <si>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</si>
  <si>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</si>
  <si>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</si>
  <si>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</si>
  <si>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</si>
  <si>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</si>
  <si>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</si>
  <si>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</si>
  <si>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</si>
  <si>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</si>
  <si>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</si>
  <si>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</si>
  <si>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</si>
  <si>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</si>
  <si>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</si>
  <si>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</si>
  <si>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</si>
  <si>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</si>
  <si>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</si>
  <si>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</si>
  <si>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</si>
  <si>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</si>
  <si>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</si>
  <si>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</si>
  <si>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</si>
  <si>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</si>
  <si>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</si>
  <si>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</si>
  <si>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</si>
  <si>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</si>
  <si>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</si>
  <si>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</si>
  <si>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</si>
  <si>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</si>
  <si>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</si>
  <si>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</si>
  <si>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</si>
  <si>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</si>
  <si>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</si>
  <si>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</si>
  <si>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</si>
  <si>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</si>
  <si>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</si>
  <si>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</si>
  <si>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</si>
  <si>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</si>
  <si>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</si>
  <si>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</si>
  <si>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</si>
  <si>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</si>
  <si>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</si>
  <si>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</si>
  <si>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</si>
  <si>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</si>
  <si>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</si>
  <si>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</si>
  <si>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</si>
  <si>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</si>
  <si>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</si>
  <si>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</si>
  <si>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</si>
  <si>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</si>
  <si>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</si>
  <si>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</si>
  <si>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</si>
  <si>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</si>
  <si>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</si>
  <si>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</si>
  <si>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</si>
  <si>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</si>
  <si>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</si>
  <si>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</si>
  <si>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</si>
  <si>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</si>
  <si>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</si>
  <si>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</si>
  <si>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</si>
  <si>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</si>
  <si>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</si>
  <si>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</si>
  <si>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</si>
  <si>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</si>
  <si>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</si>
  <si>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</si>
  <si>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</si>
  <si>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</si>
  <si>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</si>
  <si>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</si>
  <si>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</si>
  <si>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</si>
  <si>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</si>
  <si>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</si>
  <si>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</si>
  <si>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</si>
  <si>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</si>
  <si>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</si>
  <si>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</si>
  <si>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</si>
  <si>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</si>
  <si>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</si>
  <si>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</si>
  <si>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</si>
  <si>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</si>
  <si>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</si>
  <si>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</si>
  <si>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</si>
  <si>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</si>
  <si>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</si>
  <si>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</si>
  <si>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</si>
  <si>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</si>
  <si>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</si>
  <si>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</si>
  <si>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</si>
  <si>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</si>
  <si>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</si>
  <si>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</si>
  <si>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</si>
  <si>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</si>
  <si>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</si>
  <si>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</si>
  <si>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</si>
  <si>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</si>
  <si>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</si>
  <si>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</si>
  <si>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</si>
  <si>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</si>
  <si>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</si>
  <si>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</si>
  <si>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</si>
  <si>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</si>
  <si>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</si>
  <si>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</si>
  <si>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</si>
  <si>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</si>
  <si>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</si>
  <si>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</si>
  <si>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</si>
  <si>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</si>
  <si>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</si>
  <si>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</si>
  <si>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</si>
  <si>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</si>
  <si>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</si>
  <si>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</si>
  <si>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</si>
  <si>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</si>
  <si>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</si>
  <si>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</si>
  <si>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</si>
  <si>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</si>
  <si>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</si>
  <si>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</si>
  <si>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</si>
  <si>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</si>
  <si>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</si>
  <si>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</si>
  <si>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</si>
  <si>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</si>
  <si>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</si>
  <si>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</si>
  <si>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</si>
  <si>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</si>
  <si>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</si>
  <si>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</si>
  <si>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</si>
  <si>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</si>
  <si>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</si>
  <si>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</si>
  <si>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</si>
  <si>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</si>
  <si>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</si>
  <si>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</si>
  <si>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</si>
  <si>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</si>
  <si>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</si>
  <si>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</si>
  <si>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</si>
  <si>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</si>
  <si>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</si>
  <si>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</si>
  <si>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</si>
  <si>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</si>
  <si>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</si>
  <si>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</si>
  <si>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</si>
  <si>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</si>
  <si>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</si>
  <si>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</si>
  <si>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</si>
  <si>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</si>
  <si>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</si>
  <si>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</si>
  <si>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</si>
  <si>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</si>
  <si>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</si>
  <si>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</si>
  <si>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</si>
  <si>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</si>
  <si>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</si>
  <si>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</si>
  <si>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</si>
  <si>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</si>
  <si>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</si>
  <si>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</si>
  <si>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</si>
  <si>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</si>
  <si>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</si>
  <si>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</si>
  <si>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</si>
  <si>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</si>
  <si>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</si>
  <si>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</si>
  <si>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</si>
  <si>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</si>
  <si>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</si>
  <si>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</si>
  <si>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</si>
  <si>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</si>
  <si>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</si>
  <si>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</si>
  <si>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</si>
  <si>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</si>
  <si>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</si>
  <si>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</si>
  <si>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</si>
  <si>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</si>
  <si>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</si>
  <si>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</si>
  <si>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</si>
  <si>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</si>
  <si>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</si>
  <si>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</si>
  <si>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</si>
  <si>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</si>
  <si>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</si>
  <si>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</si>
  <si>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</si>
  <si>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</si>
  <si>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</si>
  <si>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</si>
  <si>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</si>
  <si>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</si>
  <si>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</si>
  <si>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</si>
  <si>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</si>
  <si>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</si>
  <si>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</si>
  <si>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</si>
  <si>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</si>
  <si>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</si>
  <si>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</si>
  <si>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</si>
  <si>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</si>
  <si>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</si>
  <si>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</si>
  <si>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</si>
  <si>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</si>
  <si>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</si>
  <si>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</si>
  <si>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</si>
  <si>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</si>
  <si>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</si>
  <si>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</si>
  <si>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</si>
  <si>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</si>
  <si>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</si>
  <si>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</si>
  <si>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</si>
  <si>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</si>
  <si>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</si>
  <si>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</si>
  <si>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</si>
  <si>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</si>
  <si>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</si>
  <si>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</si>
  <si>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</si>
  <si>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</si>
  <si>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</si>
  <si>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</si>
  <si>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</si>
  <si>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</si>
  <si>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</si>
  <si>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</si>
  <si>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</si>
  <si>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</si>
  <si>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</si>
  <si>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</si>
  <si>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</si>
  <si>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</si>
  <si>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</si>
  <si>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</si>
  <si>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</si>
  <si>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</si>
  <si>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</si>
  <si>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</si>
  <si>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</si>
  <si>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</si>
  <si>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</si>
  <si>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</si>
  <si>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</si>
  <si>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</si>
  <si>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</si>
  <si>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</si>
  <si>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</si>
  <si>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</si>
  <si>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</si>
  <si>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</si>
  <si>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</si>
  <si>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</si>
  <si>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</si>
  <si>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</si>
  <si>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</si>
  <si>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</si>
  <si>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</si>
  <si>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</si>
  <si>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</si>
  <si>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</si>
  <si>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</si>
  <si>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</si>
  <si>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</si>
  <si>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</si>
  <si>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</si>
  <si>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</si>
  <si>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</si>
  <si>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</si>
  <si>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</si>
  <si>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</si>
  <si>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</si>
  <si>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</si>
  <si>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</si>
  <si>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</si>
  <si>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</si>
  <si>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</si>
  <si>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</si>
  <si>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</si>
  <si>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</si>
  <si>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</si>
  <si>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</si>
  <si>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</si>
  <si>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</si>
  <si>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</si>
  <si>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</si>
  <si>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</si>
  <si>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</si>
  <si>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</si>
  <si>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</si>
  <si>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</si>
  <si>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</si>
  <si>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</si>
  <si>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</si>
  <si>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</si>
  <si>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</si>
  <si>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</si>
  <si>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</si>
  <si>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</si>
  <si>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</si>
  <si>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</si>
  <si>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</si>
  <si>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</si>
  <si>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</si>
  <si>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</si>
  <si>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</si>
  <si>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</si>
  <si>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</si>
  <si>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</si>
  <si>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</si>
  <si>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</si>
  <si>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</si>
  <si>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</si>
  <si>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</si>
  <si>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</si>
  <si>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</si>
  <si>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</si>
  <si>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</si>
  <si>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</si>
  <si>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</si>
  <si>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</si>
  <si>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</si>
  <si>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</si>
  <si>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</si>
  <si>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</si>
  <si>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</si>
  <si>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</si>
  <si>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</si>
  <si>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</si>
  <si>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</si>
  <si>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</si>
  <si>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</si>
  <si>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</si>
  <si>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</si>
  <si>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</si>
  <si>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</si>
  <si>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</si>
  <si>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</si>
  <si>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</si>
  <si>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</si>
  <si>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</si>
  <si>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</si>
  <si>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</si>
  <si>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</si>
  <si>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</si>
  <si>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</si>
  <si>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</si>
  <si>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</si>
  <si>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</si>
  <si>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</si>
  <si>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</si>
  <si>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</si>
  <si>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</si>
  <si>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</si>
  <si>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</si>
  <si>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</si>
  <si>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</si>
  <si>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</si>
  <si>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</si>
  <si>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</si>
  <si>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</si>
  <si>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</si>
  <si>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</si>
  <si>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</si>
  <si>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</si>
  <si>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</si>
  <si>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</si>
  <si>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</si>
  <si>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</si>
  <si>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</si>
  <si>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</si>
  <si>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</si>
  <si>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</si>
  <si>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</si>
  <si>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</si>
  <si>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</si>
  <si>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</si>
  <si>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</si>
  <si>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</si>
  <si>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</si>
  <si>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</si>
  <si>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</si>
  <si>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</si>
  <si>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</si>
  <si>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</si>
  <si>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</si>
  <si>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</si>
  <si>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</si>
  <si>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</si>
  <si>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</si>
  <si>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</si>
  <si>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</si>
  <si>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</si>
  <si>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</si>
  <si>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</si>
  <si>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</si>
  <si>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</si>
  <si>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</si>
  <si>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</si>
  <si>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</si>
  <si>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</si>
  <si>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</si>
  <si>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</si>
  <si>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</si>
  <si>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</si>
  <si>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</si>
  <si>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</si>
  <si>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</si>
  <si>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</si>
  <si>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</si>
  <si>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</si>
  <si>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</si>
  <si>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</si>
  <si>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</si>
  <si>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</si>
  <si>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</si>
  <si>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</si>
  <si>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</si>
  <si>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</si>
  <si>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</si>
  <si>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</si>
  <si>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</si>
  <si>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</si>
  <si>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</si>
  <si>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</si>
  <si>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</si>
  <si>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</si>
  <si>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</si>
  <si>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</si>
  <si>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</si>
  <si>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</si>
  <si>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</si>
  <si>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</si>
  <si>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</si>
  <si>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</si>
  <si>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</si>
  <si>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</si>
  <si>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</si>
  <si>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</si>
  <si>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</si>
  <si>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</si>
  <si>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</si>
  <si>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</si>
  <si>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</si>
  <si>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</si>
  <si>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</si>
  <si>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</si>
  <si>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</si>
  <si>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</si>
  <si>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</si>
  <si>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</si>
  <si>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</si>
  <si>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</si>
  <si>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</si>
  <si>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</si>
  <si>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</si>
  <si>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</si>
  <si>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</si>
  <si>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</si>
  <si>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</si>
  <si>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</si>
  <si>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</si>
  <si>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</si>
  <si>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</si>
  <si>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</si>
  <si>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</si>
  <si>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</si>
  <si>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</si>
  <si>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</si>
  <si>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</si>
  <si>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</si>
  <si>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</si>
  <si>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</si>
  <si>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</si>
  <si>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</si>
  <si>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</si>
  <si>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</si>
  <si>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</si>
  <si>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</si>
  <si>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</si>
  <si>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</si>
  <si>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</si>
  <si>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</si>
  <si>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</si>
  <si>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</si>
  <si>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</si>
  <si>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</si>
  <si>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</si>
  <si>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</si>
  <si>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</si>
  <si>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</si>
  <si>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</si>
  <si>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</si>
  <si>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</si>
  <si>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</si>
  <si>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</si>
  <si>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</si>
  <si>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</si>
  <si>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</si>
  <si>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</si>
  <si>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</si>
  <si>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</si>
  <si>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</si>
  <si>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</si>
  <si>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</si>
  <si>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</si>
  <si>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</si>
  <si>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</si>
  <si>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</si>
  <si>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</si>
  <si>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</si>
  <si>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</si>
  <si>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</si>
  <si>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</si>
  <si>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</si>
  <si>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</si>
  <si>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</si>
  <si>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</si>
  <si>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</si>
  <si>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</si>
  <si>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</si>
  <si>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</si>
  <si>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</si>
  <si>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</si>
  <si>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</si>
  <si>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</si>
  <si>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</si>
  <si>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</si>
  <si>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</si>
  <si>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</si>
  <si>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</si>
  <si>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</si>
  <si>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</si>
  <si>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</si>
  <si>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</si>
  <si>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</si>
  <si>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</si>
  <si>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</si>
  <si>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</si>
  <si>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</si>
  <si>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</si>
  <si>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</si>
  <si>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</si>
  <si>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</si>
  <si>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</si>
  <si>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</si>
  <si>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</si>
  <si>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</si>
  <si>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</si>
  <si>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</si>
  <si>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</si>
  <si>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</si>
  <si>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</si>
  <si>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</si>
  <si>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</si>
  <si>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</si>
  <si>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</si>
  <si>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</si>
  <si>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</si>
  <si>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</si>
  <si>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</si>
  <si>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</si>
  <si>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</si>
  <si>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</si>
  <si>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</si>
  <si>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</si>
  <si>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</si>
  <si>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</si>
  <si>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</si>
  <si>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</si>
  <si>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</si>
  <si>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</si>
  <si>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</si>
  <si>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</si>
  <si>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</si>
  <si>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</si>
  <si>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</si>
  <si>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</si>
  <si>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</si>
  <si>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</si>
  <si>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</si>
  <si>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</si>
  <si>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</si>
  <si>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</si>
  <si>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</si>
  <si>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</si>
  <si>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</si>
  <si>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</si>
  <si>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</si>
  <si>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</si>
  <si>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</si>
  <si>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</si>
  <si>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</si>
  <si>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</si>
  <si>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</si>
  <si>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</si>
  <si>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</si>
  <si>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</si>
  <si>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</si>
  <si>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</si>
  <si>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</si>
  <si>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</si>
  <si>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</si>
  <si>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</si>
  <si>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</si>
  <si>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</si>
  <si>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</si>
  <si>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</si>
  <si>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</si>
  <si>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</si>
  <si>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</si>
  <si>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</si>
  <si>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</si>
  <si>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</si>
  <si>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</si>
  <si>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</si>
  <si>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</si>
  <si>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</si>
  <si>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</si>
  <si>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</si>
  <si>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</si>
  <si>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</si>
  <si>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</si>
  <si>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</si>
  <si>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</si>
  <si>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</si>
  <si>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</si>
  <si>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</si>
  <si>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</si>
  <si>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</si>
  <si>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</si>
  <si>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</si>
  <si>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</si>
  <si>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</si>
  <si>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</si>
  <si>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</si>
  <si>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</si>
  <si>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</si>
  <si>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</si>
  <si>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</si>
  <si>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</si>
  <si>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</si>
  <si>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</si>
  <si>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</si>
  <si>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</si>
  <si>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</si>
  <si>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</si>
  <si>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</si>
  <si>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</si>
  <si>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</si>
  <si>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</si>
  <si>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</si>
  <si>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</si>
  <si>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</si>
  <si>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</si>
  <si>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</si>
  <si>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</si>
  <si>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</si>
  <si>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</si>
  <si>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</si>
  <si>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</si>
  <si>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</si>
  <si>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</si>
  <si>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</si>
  <si>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</si>
  <si>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</si>
  <si>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</si>
  <si>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</si>
  <si>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</si>
  <si>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</si>
  <si>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</si>
  <si>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</si>
  <si>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</si>
  <si>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</si>
  <si>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</si>
  <si>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</si>
  <si>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</si>
  <si>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</si>
  <si>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</si>
  <si>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</si>
  <si>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</si>
  <si>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</si>
  <si>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</si>
  <si>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</si>
  <si>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</si>
  <si>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</si>
  <si>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</si>
  <si>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</si>
  <si>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</si>
  <si>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</si>
  <si>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</si>
  <si>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</si>
  <si>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</si>
  <si>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</si>
  <si>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</si>
  <si>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</si>
  <si>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</si>
  <si>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</si>
  <si>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</si>
  <si>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</si>
  <si>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</si>
  <si>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</si>
  <si>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</si>
  <si>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</si>
  <si>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</si>
  <si>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</si>
  <si>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</si>
  <si>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</si>
  <si>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</si>
  <si>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</si>
  <si>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</si>
  <si>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</si>
  <si>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</si>
  <si>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</si>
  <si>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</si>
  <si>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</si>
  <si>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</si>
  <si>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</si>
  <si>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</si>
  <si>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</si>
  <si>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</si>
  <si>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</si>
  <si>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</si>
  <si>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</si>
  <si>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</si>
  <si>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</si>
  <si>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</si>
  <si>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</si>
  <si>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</si>
  <si>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</si>
  <si>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</si>
  <si>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</si>
  <si>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</si>
  <si>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</si>
  <si>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</si>
  <si>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</si>
  <si>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</si>
  <si>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</si>
  <si>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</si>
  <si>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</si>
  <si>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</si>
  <si>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</si>
  <si>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</si>
  <si>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</si>
  <si>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</si>
  <si>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</si>
  <si>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</si>
  <si>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</si>
  <si>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</si>
  <si>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</si>
  <si>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</si>
  <si>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</si>
  <si>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</si>
  <si>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</si>
  <si>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</si>
  <si>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</si>
  <si>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</si>
  <si>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</si>
  <si>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</si>
  <si>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</si>
  <si>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</si>
  <si>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</si>
  <si>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</si>
  <si>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</si>
  <si>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</si>
  <si>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</si>
  <si>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</si>
  <si>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</si>
  <si>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</si>
  <si>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</si>
  <si>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</si>
  <si>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</si>
  <si>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</si>
  <si>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</si>
  <si>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</si>
  <si>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</si>
  <si>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</si>
  <si>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</si>
  <si>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</si>
  <si>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</si>
  <si>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</si>
  <si>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</si>
  <si>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</si>
  <si>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</si>
  <si>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</si>
  <si>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</si>
  <si>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</si>
  <si>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</si>
  <si>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</si>
  <si>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</si>
  <si>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</si>
  <si>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</si>
  <si>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</si>
  <si>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</si>
  <si>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</si>
  <si>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</si>
  <si>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</si>
  <si>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</si>
  <si>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</si>
  <si>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</si>
  <si>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</si>
  <si>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</si>
  <si>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</si>
  <si>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</si>
  <si>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</si>
  <si>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</si>
  <si>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</si>
  <si>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</si>
  <si>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</si>
  <si>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</si>
  <si>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</si>
  <si>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</si>
  <si>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</si>
  <si>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</si>
  <si>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</si>
  <si>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</si>
  <si>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</si>
  <si>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</si>
  <si>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</si>
  <si>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</si>
  <si>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</si>
  <si>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</si>
  <si>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</si>
  <si>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</si>
  <si>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</si>
  <si>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</si>
  <si>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</si>
  <si>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</si>
  <si>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</si>
  <si>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</si>
  <si>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</si>
  <si>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</si>
  <si>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</si>
  <si>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</si>
  <si>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</si>
  <si>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</si>
  <si>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</si>
  <si>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</si>
  <si>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</si>
  <si>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</si>
  <si>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</si>
  <si>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</si>
  <si>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</si>
  <si>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</si>
  <si>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</si>
  <si>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</si>
  <si>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</si>
  <si>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</si>
  <si>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</si>
  <si>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</si>
  <si>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</si>
  <si>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</si>
  <si>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</si>
  <si>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</si>
  <si>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</si>
  <si>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</si>
  <si>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</si>
  <si>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</si>
  <si>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</si>
  <si>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</si>
  <si>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</si>
  <si>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</si>
  <si>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</si>
  <si>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</si>
  <si>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</si>
  <si>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</si>
  <si>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</si>
  <si>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</si>
  <si>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</si>
  <si>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</si>
  <si>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</si>
  <si>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</si>
  <si>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</si>
  <si>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</si>
  <si>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</si>
  <si>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</si>
  <si>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</si>
  <si>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</si>
  <si>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</si>
  <si>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</si>
  <si>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</si>
  <si>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</si>
  <si>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</si>
  <si>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</si>
  <si>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</si>
  <si>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</si>
  <si>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</si>
  <si>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</si>
  <si>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</si>
  <si>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</si>
  <si>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</si>
  <si>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</si>
  <si>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</si>
  <si>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</si>
  <si>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</si>
  <si>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</si>
  <si>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</si>
  <si>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</si>
  <si>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</si>
  <si>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</si>
  <si>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</si>
  <si>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</si>
  <si>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</si>
  <si>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</si>
  <si>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</si>
  <si>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</si>
  <si>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</si>
  <si>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</si>
  <si>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</si>
  <si>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</si>
  <si>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</si>
  <si>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</si>
  <si>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</si>
  <si>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</si>
  <si>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</si>
  <si>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</si>
  <si>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</si>
  <si>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</si>
  <si>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</si>
  <si>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</si>
  <si>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</si>
  <si>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</si>
  <si>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</si>
  <si>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</si>
  <si>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</si>
  <si>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</si>
  <si>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</si>
  <si>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</si>
  <si>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</si>
  <si>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</si>
  <si>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</si>
  <si>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</si>
  <si>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</si>
  <si>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</si>
  <si>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</si>
  <si>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</si>
  <si>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</si>
  <si>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</si>
  <si>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</si>
  <si>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</si>
  <si>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</si>
  <si>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</si>
  <si>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</si>
  <si>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</si>
  <si>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</si>
  <si>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</si>
  <si>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</si>
  <si>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</si>
  <si>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</si>
  <si>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</si>
  <si>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</si>
  <si>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</si>
  <si>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</si>
  <si>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</si>
  <si>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</si>
  <si>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</si>
  <si>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</si>
  <si>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</si>
  <si>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</si>
  <si>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</si>
  <si>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</si>
  <si>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</si>
  <si>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</si>
  <si>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</si>
  <si>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</si>
  <si>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</si>
  <si>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</si>
  <si>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</si>
  <si>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</si>
  <si>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</si>
  <si>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</si>
  <si>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</si>
  <si>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</si>
  <si>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</si>
  <si>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</si>
  <si>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</si>
  <si>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</si>
  <si>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</si>
  <si>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</si>
  <si>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</si>
  <si>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</si>
  <si>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</si>
  <si>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</si>
  <si>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</si>
  <si>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</si>
  <si>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</si>
  <si>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</si>
  <si>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</si>
  <si>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</si>
  <si>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</si>
  <si>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</si>
  <si>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</si>
  <si>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</si>
  <si>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</si>
  <si>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</si>
  <si>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</si>
  <si>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</si>
  <si>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</si>
  <si>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</si>
  <si>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</si>
  <si>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</si>
  <si>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</si>
  <si>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</si>
  <si>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</si>
  <si>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</si>
  <si>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</si>
  <si>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</si>
  <si>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</si>
  <si>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</si>
  <si>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</si>
  <si>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</si>
  <si>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</si>
  <si>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</si>
  <si>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</si>
  <si>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</si>
  <si>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</si>
  <si>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</si>
  <si>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</si>
  <si>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</si>
  <si>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</si>
  <si>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</si>
  <si>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</si>
  <si>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</si>
  <si>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</si>
  <si>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</si>
  <si>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</si>
  <si>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</si>
  <si>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</si>
  <si>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</si>
  <si>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</si>
  <si>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</si>
  <si>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</si>
  <si>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</si>
  <si>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</si>
  <si>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</si>
  <si>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</si>
  <si>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</si>
  <si>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</si>
  <si>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</si>
  <si>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</si>
  <si>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</si>
  <si>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</si>
  <si>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</si>
  <si>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</si>
  <si>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</si>
  <si>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</si>
  <si>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</si>
  <si>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</si>
  <si>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</si>
  <si>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</si>
  <si>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</si>
  <si>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</si>
  <si>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</si>
  <si>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</si>
  <si>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</si>
  <si>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</si>
  <si>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</si>
  <si>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</si>
  <si>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</si>
  <si>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</si>
  <si>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</si>
  <si>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</si>
  <si>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</si>
  <si>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</si>
  <si>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</si>
  <si>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</si>
  <si>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</si>
  <si>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</si>
  <si>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</si>
  <si>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</si>
  <si>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</si>
  <si>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</si>
  <si>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</si>
  <si>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</si>
  <si>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</si>
  <si>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</si>
  <si>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</si>
  <si>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</si>
  <si>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</si>
  <si>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</si>
  <si>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</si>
  <si>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</si>
  <si>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</si>
  <si>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</si>
  <si>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</si>
  <si>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</si>
  <si>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</si>
  <si>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</si>
  <si>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</si>
  <si>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</si>
  <si>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</si>
  <si>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</si>
  <si>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</si>
  <si>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</si>
  <si>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</si>
  <si>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</si>
  <si>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</si>
  <si>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</si>
  <si>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</si>
  <si>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</si>
  <si>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</si>
  <si>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</si>
  <si>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</si>
  <si>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</si>
  <si>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</si>
  <si>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</si>
  <si>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</si>
  <si>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</si>
  <si>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</si>
  <si>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</si>
  <si>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</si>
  <si>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</si>
  <si>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</si>
  <si>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</si>
  <si>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</si>
  <si>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</si>
  <si>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</si>
  <si>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</si>
  <si>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</si>
  <si>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</si>
  <si>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</si>
  <si>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</si>
  <si>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</si>
  <si>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</si>
  <si>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</si>
  <si>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</si>
  <si>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</si>
  <si>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</si>
  <si>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</si>
  <si>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</si>
  <si>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</si>
  <si>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</si>
  <si>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</si>
  <si>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</si>
  <si>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</si>
  <si>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</si>
  <si>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</si>
  <si>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</si>
  <si>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</si>
  <si>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</si>
  <si>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</si>
  <si>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</si>
  <si>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</si>
  <si>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</si>
  <si>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</si>
  <si>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</si>
  <si>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</si>
  <si>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</si>
  <si>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</si>
  <si>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</si>
  <si>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</si>
  <si>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</si>
  <si>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</si>
  <si>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</si>
  <si>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</si>
  <si>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</si>
  <si>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</si>
  <si>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</si>
  <si>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</si>
  <si>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</si>
  <si>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</si>
  <si>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</si>
  <si>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</si>
  <si>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</si>
  <si>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</si>
  <si>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</si>
  <si>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</si>
  <si>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</si>
  <si>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</si>
  <si>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</si>
  <si>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</si>
  <si>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</si>
  <si>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</si>
  <si>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</si>
  <si>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</si>
  <si>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</si>
  <si>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</si>
  <si>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</si>
  <si>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</si>
  <si>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</si>
  <si>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</si>
  <si>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</si>
  <si>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</si>
  <si>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</si>
  <si>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</si>
  <si>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</si>
  <si>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</si>
  <si>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</si>
  <si>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</si>
  <si>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</si>
  <si>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</si>
  <si>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</si>
  <si>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</si>
  <si>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</si>
  <si>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</si>
  <si>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</si>
  <si>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</si>
  <si>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</si>
  <si>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</si>
  <si>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</si>
  <si>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</si>
  <si>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</si>
  <si>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</si>
  <si>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</si>
  <si>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</si>
  <si>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</si>
  <si>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</si>
  <si>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</si>
  <si>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</si>
  <si>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</si>
  <si>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</si>
  <si>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</si>
  <si>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</si>
  <si>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</si>
  <si>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</si>
  <si>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</si>
  <si>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</si>
  <si>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</si>
  <si>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</si>
  <si>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</si>
  <si>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</si>
  <si>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</si>
  <si>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</si>
  <si>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</si>
  <si>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</si>
  <si>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</si>
  <si>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</si>
  <si>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</si>
  <si>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</si>
  <si>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</si>
  <si>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</si>
  <si>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</si>
  <si>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</si>
  <si>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</si>
  <si>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</si>
  <si>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</si>
  <si>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</si>
  <si>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</si>
  <si>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</si>
  <si>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</si>
  <si>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</si>
  <si>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</si>
  <si>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</si>
  <si>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</si>
  <si>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</si>
  <si>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</si>
  <si>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</si>
  <si>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</si>
  <si>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</si>
  <si>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</si>
  <si>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</si>
  <si>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</si>
  <si>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</si>
  <si>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</si>
  <si>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</si>
  <si>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</si>
  <si>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</si>
  <si>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</si>
  <si>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</si>
  <si>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</si>
  <si>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</si>
  <si>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</si>
  <si>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</si>
  <si>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</si>
  <si>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</si>
  <si>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</si>
  <si>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</si>
  <si>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</si>
  <si>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</si>
  <si>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</si>
  <si>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</si>
  <si>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</si>
  <si>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</si>
  <si>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</si>
  <si>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</si>
  <si>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</si>
  <si>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</si>
  <si>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</si>
  <si>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</si>
  <si>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</si>
  <si>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</si>
  <si>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</si>
  <si>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</si>
  <si>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</si>
  <si>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</si>
  <si>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</si>
  <si>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</si>
  <si>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</si>
  <si>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</si>
  <si>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</si>
  <si>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</si>
  <si>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</si>
  <si>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</si>
  <si>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</si>
  <si>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</si>
  <si>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</si>
  <si>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</si>
  <si>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</si>
  <si>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</si>
  <si>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</si>
  <si>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</si>
  <si>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</si>
  <si>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</si>
  <si>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</si>
  <si>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</si>
  <si>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</si>
  <si>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</si>
  <si>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</si>
  <si>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</si>
  <si>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</si>
  <si>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</si>
  <si>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</si>
  <si>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</si>
  <si>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</si>
  <si>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</si>
  <si>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</si>
  <si>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</si>
  <si>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</si>
  <si>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</si>
  <si>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</si>
  <si>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</si>
  <si>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</si>
  <si>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</si>
  <si>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</si>
  <si>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</si>
  <si>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</si>
  <si>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</si>
  <si>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</si>
  <si>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</si>
  <si>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</si>
  <si>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</si>
  <si>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</si>
  <si>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</si>
  <si>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</si>
  <si>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</si>
  <si>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</si>
  <si>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</si>
  <si>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</si>
  <si>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</si>
  <si>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</si>
  <si>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</si>
  <si>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</si>
  <si>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</si>
  <si>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</si>
  <si>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</si>
  <si>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</si>
  <si>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</si>
  <si>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</si>
  <si>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</si>
  <si>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</si>
  <si>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</si>
  <si>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</si>
  <si>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</si>
  <si>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</si>
  <si>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</si>
  <si>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</si>
  <si>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</si>
  <si>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</si>
  <si>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</si>
  <si>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</si>
  <si>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</si>
  <si>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</si>
  <si>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</si>
  <si>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</si>
  <si>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</si>
  <si>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</si>
  <si>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</si>
  <si>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</si>
  <si>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</si>
  <si>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</si>
  <si>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</si>
  <si>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</si>
  <si>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</si>
  <si>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</si>
  <si>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</si>
  <si>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</si>
  <si>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</si>
  <si>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</si>
  <si>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</si>
  <si>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</si>
  <si>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</si>
  <si>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</si>
  <si>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</si>
  <si>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</si>
  <si>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</si>
  <si>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</si>
  <si>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</si>
  <si>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</si>
  <si>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</si>
  <si>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</si>
  <si>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</si>
  <si>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</si>
  <si>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</si>
  <si>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</si>
  <si>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</si>
  <si>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</si>
  <si>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</si>
  <si>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</si>
  <si>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</si>
  <si>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</si>
  <si>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</si>
  <si>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</si>
  <si>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</si>
  <si>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</si>
  <si>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</si>
  <si>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</si>
  <si>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</si>
  <si>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</si>
  <si>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</si>
  <si>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</si>
  <si>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</si>
  <si>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</si>
  <si>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</si>
  <si>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</si>
  <si>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</si>
  <si>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</si>
  <si>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</si>
  <si>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</si>
  <si>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</si>
  <si>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</si>
  <si>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</si>
  <si>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</si>
  <si>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</si>
  <si>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</si>
  <si>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</si>
  <si>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</si>
  <si>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</si>
  <si>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</si>
  <si>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</si>
  <si>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</si>
  <si>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</si>
  <si>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</si>
  <si>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</si>
  <si>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</si>
  <si>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</si>
  <si>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</si>
  <si>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</si>
  <si>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</si>
  <si>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</si>
  <si>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</si>
  <si>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</si>
  <si>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</si>
  <si>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</si>
  <si>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</si>
  <si>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</si>
  <si>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</si>
  <si>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</si>
  <si>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</si>
  <si>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</si>
  <si>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</si>
  <si>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</si>
  <si>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</si>
  <si>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</si>
  <si>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</si>
  <si>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</si>
  <si>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</si>
  <si>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</si>
  <si>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</si>
  <si>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</si>
  <si>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</si>
  <si>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</si>
  <si>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</si>
  <si>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</si>
  <si>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</si>
  <si>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</si>
  <si>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</si>
  <si>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</si>
  <si>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</si>
  <si>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</si>
  <si>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</si>
  <si>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</si>
  <si>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</si>
  <si>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</si>
  <si>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</si>
  <si>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</si>
  <si>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</si>
  <si>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</si>
  <si>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</si>
  <si>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</si>
  <si>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</si>
  <si>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</si>
  <si>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</si>
  <si>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</si>
  <si>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</si>
  <si>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</si>
  <si>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</si>
  <si>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</si>
  <si>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</si>
  <si>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</si>
  <si>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</si>
  <si>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</si>
  <si>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</si>
  <si>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</si>
  <si>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</si>
  <si>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</si>
  <si>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</si>
  <si>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</si>
  <si>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</si>
  <si>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</si>
  <si>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</si>
  <si>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</si>
  <si>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</si>
  <si>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</si>
  <si>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</si>
  <si>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</si>
  <si>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</si>
  <si>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</si>
  <si>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</si>
  <si>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</si>
  <si>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</si>
  <si>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</si>
  <si>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</si>
  <si>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</si>
  <si>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</si>
  <si>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</si>
  <si>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</si>
  <si>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</si>
  <si>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</si>
  <si>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</si>
  <si>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</si>
  <si>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</si>
  <si>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</si>
  <si>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</si>
  <si>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</si>
  <si>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</si>
  <si>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</si>
  <si>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</si>
  <si>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</si>
  <si>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</si>
  <si>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</si>
  <si>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</si>
  <si>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</si>
  <si>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</si>
  <si>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</si>
  <si>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</si>
  <si>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</si>
  <si>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</si>
  <si>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</si>
  <si>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</si>
  <si>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</si>
  <si>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</si>
  <si>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</si>
  <si>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</si>
  <si>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</si>
  <si>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</si>
  <si>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</si>
  <si>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</si>
  <si>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</si>
  <si>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</si>
  <si>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</si>
  <si>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</si>
  <si>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</si>
  <si>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</si>
  <si>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</si>
  <si>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</si>
  <si>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</si>
  <si>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</si>
  <si>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</si>
  <si>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</si>
  <si>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</si>
  <si>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</si>
  <si>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</si>
  <si>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</si>
  <si>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</si>
  <si>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</si>
  <si>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</si>
  <si>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</si>
  <si>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</si>
  <si>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</si>
  <si>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</si>
  <si>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</si>
  <si>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</si>
  <si>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</si>
  <si>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</si>
  <si>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</si>
  <si>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</si>
  <si>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</si>
  <si>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</si>
  <si>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</si>
  <si>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</si>
  <si>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</si>
  <si>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</si>
  <si>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</si>
  <si>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</si>
  <si>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</si>
  <si>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</si>
  <si>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</si>
  <si>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</si>
  <si>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</si>
  <si>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</si>
  <si>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</si>
  <si>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</si>
  <si>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</si>
  <si>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</si>
  <si>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</si>
  <si>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</si>
  <si>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</si>
  <si>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</si>
  <si>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</si>
  <si>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</si>
  <si>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</si>
  <si>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</si>
  <si>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</si>
  <si>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</si>
  <si>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</si>
  <si>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</si>
  <si>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</si>
  <si>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</si>
  <si>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</si>
  <si>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</si>
  <si>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</si>
  <si>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</si>
  <si>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</si>
  <si>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</si>
  <si>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</si>
  <si>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</si>
  <si>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</si>
  <si>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</si>
  <si>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</si>
  <si>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</si>
  <si>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</si>
  <si>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</si>
  <si>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</si>
  <si>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</si>
  <si>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</si>
  <si>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</si>
  <si>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</si>
  <si>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</si>
  <si>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</si>
  <si>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</si>
  <si>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</si>
  <si>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</si>
  <si>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</si>
  <si>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</si>
  <si>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</si>
  <si>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</si>
  <si>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</si>
  <si>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</si>
  <si>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</si>
  <si>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</si>
  <si>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</si>
  <si>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</si>
  <si>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</si>
  <si>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</si>
  <si>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</si>
  <si>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</si>
  <si>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</si>
  <si>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</si>
  <si>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</si>
  <si>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</si>
  <si>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</si>
  <si>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</si>
  <si>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</si>
  <si>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</si>
  <si>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</si>
  <si>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</si>
  <si>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</si>
  <si>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</si>
  <si>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</si>
  <si>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</si>
  <si>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</si>
  <si>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</si>
  <si>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</si>
  <si>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</si>
  <si>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</si>
  <si>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</si>
  <si>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</si>
  <si>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</si>
  <si>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</si>
  <si>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</si>
  <si>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</si>
  <si>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</si>
  <si>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</si>
  <si>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</si>
  <si>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</si>
  <si>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</si>
  <si>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</si>
  <si>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</si>
  <si>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</si>
  <si>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</si>
  <si>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</si>
  <si>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</si>
  <si>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</si>
  <si>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</si>
  <si>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</si>
  <si>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</si>
  <si>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</si>
  <si>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</si>
  <si>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</si>
  <si>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</si>
  <si>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</si>
  <si>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</si>
  <si>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</si>
  <si>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</si>
  <si>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</si>
  <si>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</si>
  <si>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</si>
  <si>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</si>
  <si>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</si>
  <si>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</si>
  <si>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</si>
  <si>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</si>
  <si>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</si>
  <si>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</si>
  <si>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</si>
  <si>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</si>
  <si>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</si>
  <si>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</si>
  <si>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</si>
  <si>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</si>
  <si>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</si>
  <si>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</si>
  <si>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</si>
  <si>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</si>
  <si>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</si>
  <si>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</si>
  <si>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</si>
  <si>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</si>
  <si>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</si>
  <si>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</si>
  <si>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</si>
  <si>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</si>
  <si>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</si>
  <si>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</si>
  <si>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</si>
  <si>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</si>
  <si>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</si>
  <si>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</si>
  <si>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</si>
  <si>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</si>
  <si>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</si>
  <si>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</si>
  <si>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</si>
  <si>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</si>
  <si>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</si>
  <si>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</si>
  <si>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</si>
  <si>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</si>
  <si>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</si>
  <si>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</si>
  <si>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</si>
  <si>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</si>
  <si>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</si>
  <si>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</si>
  <si>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</si>
  <si>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</si>
  <si>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</si>
  <si>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</si>
  <si>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</si>
  <si>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</si>
  <si>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</si>
  <si>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</si>
  <si>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</si>
  <si>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</si>
  <si>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</si>
  <si>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</si>
  <si>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</si>
  <si>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</si>
  <si>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</si>
  <si>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</si>
  <si>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</si>
  <si>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</si>
  <si>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</si>
  <si>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</si>
  <si>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</si>
  <si>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</si>
  <si>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</si>
  <si>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</si>
  <si>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</si>
  <si>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</si>
  <si>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</si>
  <si>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</si>
  <si>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</si>
  <si>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</si>
  <si>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</si>
  <si>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</si>
  <si>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</si>
  <si>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</si>
  <si>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</si>
  <si>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</si>
  <si>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</si>
  <si>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</si>
  <si>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</si>
  <si>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</si>
  <si>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</si>
  <si>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</si>
  <si>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</si>
  <si>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</si>
  <si>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</si>
  <si>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</si>
  <si>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</si>
  <si>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</si>
  <si>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</si>
  <si>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</si>
  <si>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</si>
  <si>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</si>
  <si>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</si>
  <si>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</si>
  <si>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</si>
  <si>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</si>
  <si>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</si>
  <si>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</si>
  <si>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</si>
  <si>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</si>
  <si>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</si>
  <si>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</si>
  <si>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</si>
  <si>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</si>
  <si>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</si>
  <si>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</si>
  <si>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</si>
  <si>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</si>
  <si>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</si>
  <si>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</si>
  <si>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</si>
  <si>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</si>
  <si>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</si>
  <si>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</si>
  <si>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</si>
  <si>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</si>
  <si>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</si>
  <si>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</si>
  <si>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</si>
  <si>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</si>
  <si>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</si>
  <si>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</si>
  <si>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</si>
  <si>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</si>
  <si>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</si>
  <si>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</si>
  <si>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</si>
  <si>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</si>
  <si>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</si>
  <si>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</si>
  <si>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</si>
  <si>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</si>
  <si>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</si>
  <si>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</si>
  <si>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</si>
  <si>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</si>
  <si>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</si>
  <si>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</si>
  <si>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</si>
  <si>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</si>
  <si>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</si>
  <si>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</si>
  <si>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</si>
  <si>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</si>
  <si>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</si>
  <si>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</si>
  <si>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</si>
  <si>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</si>
  <si>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</si>
  <si>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</si>
  <si>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</si>
  <si>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</si>
  <si>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</si>
  <si>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</si>
  <si>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</si>
  <si>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</si>
  <si>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</si>
  <si>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</si>
  <si>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</si>
  <si>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</si>
  <si>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</si>
  <si>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</si>
  <si>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</si>
  <si>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</si>
  <si>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</si>
  <si>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</si>
  <si>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</si>
  <si>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</si>
  <si>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</si>
  <si>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</si>
  <si>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</si>
  <si>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</si>
  <si>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</si>
  <si>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</si>
  <si>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</si>
  <si>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</si>
  <si>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</si>
  <si>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</si>
  <si>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</si>
  <si>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</si>
  <si>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</si>
  <si>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</si>
  <si>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</si>
  <si>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</si>
  <si>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</si>
  <si>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</si>
  <si>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</si>
  <si>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</si>
  <si>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</si>
  <si>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</si>
  <si>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</si>
  <si>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</si>
  <si>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</si>
  <si>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</si>
  <si>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</si>
  <si>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</si>
  <si>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</si>
  <si>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</si>
  <si>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</si>
  <si>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</si>
  <si>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</si>
  <si>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</si>
  <si>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</si>
  <si>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</si>
  <si>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</si>
  <si>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</si>
  <si>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</si>
  <si>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</si>
  <si>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</si>
  <si>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</si>
  <si>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</si>
  <si>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</si>
  <si>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</si>
  <si>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</si>
  <si>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</si>
  <si>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</si>
  <si>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</si>
  <si>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</si>
  <si>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</si>
  <si>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</si>
  <si>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</si>
  <si>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</si>
  <si>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</si>
  <si>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</si>
  <si>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</si>
  <si>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</si>
  <si>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</si>
  <si>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</si>
  <si>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</si>
  <si>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</si>
  <si>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</si>
  <si>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</si>
  <si>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</si>
  <si>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</si>
  <si>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</si>
  <si>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</si>
  <si>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</si>
  <si>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</si>
  <si>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</si>
  <si>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</si>
  <si>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</si>
  <si>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</si>
  <si>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</si>
  <si>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</si>
  <si>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</si>
  <si>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</si>
  <si>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</si>
  <si>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</si>
  <si>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</si>
  <si>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</si>
  <si>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</si>
  <si>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</si>
  <si>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</si>
  <si>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</si>
  <si>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</si>
  <si>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</si>
  <si>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</si>
  <si>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</si>
  <si>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</si>
  <si>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</si>
  <si>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</si>
  <si>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</si>
  <si>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</si>
  <si>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</si>
  <si>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</si>
  <si>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</si>
  <si>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</si>
  <si>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</si>
  <si>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</si>
  <si>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</si>
  <si>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</si>
  <si>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</si>
  <si>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</si>
  <si>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</si>
  <si>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</si>
  <si>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</si>
  <si>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</si>
  <si>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</si>
  <si>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</si>
  <si>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</si>
  <si>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</si>
  <si>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</si>
  <si>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</si>
  <si>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</si>
  <si>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</si>
  <si>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</si>
  <si>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</si>
  <si>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</si>
  <si>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</si>
  <si>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</si>
  <si>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</si>
  <si>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</si>
  <si>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</si>
  <si>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</si>
  <si>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</si>
  <si>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</si>
  <si>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</si>
  <si>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</si>
  <si>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</si>
  <si>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</si>
  <si>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</si>
  <si>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</si>
  <si>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</si>
  <si>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</si>
  <si>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</si>
  <si>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</si>
  <si>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</si>
  <si>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</si>
  <si>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</si>
  <si>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</si>
  <si>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</si>
  <si>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</si>
  <si>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</si>
  <si>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</si>
  <si>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</si>
  <si>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</si>
  <si>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</si>
  <si>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</si>
  <si>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</si>
  <si>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</si>
  <si>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</si>
  <si>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</si>
  <si>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</si>
  <si>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</si>
  <si>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</si>
  <si>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</si>
  <si>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</si>
  <si>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</si>
  <si>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</si>
  <si>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</si>
  <si>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</si>
  <si>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</si>
  <si>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</si>
  <si>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</si>
  <si>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</si>
  <si>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</si>
  <si>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</si>
  <si>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</si>
  <si>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</si>
  <si>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</si>
  <si>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</si>
  <si>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</si>
  <si>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</si>
  <si>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</si>
  <si>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</si>
  <si>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</si>
  <si>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</si>
  <si>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</si>
  <si>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</si>
  <si>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</si>
  <si>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</si>
  <si>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</si>
  <si>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</si>
  <si>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</si>
  <si>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</si>
  <si>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</si>
  <si>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</si>
  <si>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</si>
  <si>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</si>
  <si>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</si>
  <si>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</si>
  <si>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</si>
  <si>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</si>
  <si>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</si>
  <si>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</si>
  <si>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</si>
  <si>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</si>
  <si>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</si>
  <si>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</si>
  <si>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</si>
  <si>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</si>
  <si>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</si>
  <si>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</si>
  <si>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</si>
  <si>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</si>
  <si>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</si>
  <si>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</si>
  <si>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</si>
  <si>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</si>
  <si>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</si>
  <si>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</si>
  <si>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</si>
  <si>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</si>
  <si>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</si>
  <si>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</si>
  <si>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</si>
  <si>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</si>
  <si>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</si>
  <si>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</si>
  <si>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</si>
  <si>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</si>
  <si>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</si>
  <si>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</si>
  <si>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</si>
  <si>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</si>
  <si>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</si>
  <si>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</si>
  <si>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</si>
  <si>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</si>
  <si>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</si>
  <si>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</si>
  <si>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</si>
  <si>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</si>
  <si>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</si>
  <si>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</si>
  <si>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</si>
  <si>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</si>
  <si>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</si>
  <si>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</si>
  <si>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</si>
  <si>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</si>
  <si>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</si>
  <si>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</si>
  <si>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</si>
  <si>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</si>
  <si>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</si>
  <si>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</si>
  <si>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</si>
  <si>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</si>
  <si>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</si>
  <si>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</si>
  <si>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</si>
  <si>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</si>
  <si>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</si>
  <si>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</si>
  <si>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</si>
  <si>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</si>
  <si>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</si>
  <si>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</si>
  <si>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</si>
  <si>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</si>
  <si>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</si>
  <si>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</si>
  <si>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</si>
  <si>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</si>
  <si>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</si>
  <si>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</si>
  <si>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</si>
  <si>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</si>
  <si>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</si>
  <si>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</si>
  <si>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</si>
  <si>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</si>
  <si>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</si>
  <si>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</si>
  <si>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</si>
  <si>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</si>
  <si>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</si>
  <si>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</si>
  <si>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</si>
  <si>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</si>
  <si>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</si>
  <si>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</si>
  <si>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</si>
  <si>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</si>
  <si>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</si>
  <si>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</si>
  <si>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</si>
  <si>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</si>
  <si>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</si>
  <si>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</si>
  <si>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</si>
  <si>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</si>
  <si>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</si>
  <si>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</si>
  <si>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</si>
  <si>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</si>
  <si>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</si>
  <si>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</si>
  <si>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</si>
  <si>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</si>
  <si>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</si>
  <si>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</si>
  <si>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</si>
  <si>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</si>
  <si>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</si>
  <si>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</si>
  <si>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</si>
  <si>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</si>
  <si>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</si>
  <si>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</si>
  <si>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</si>
  <si>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</si>
  <si>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</si>
  <si>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</si>
  <si>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</si>
  <si>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</si>
  <si>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</si>
  <si>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</si>
  <si>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</si>
  <si>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</si>
  <si>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</si>
  <si>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</si>
  <si>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</si>
  <si>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</si>
  <si>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</si>
  <si>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</si>
  <si>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</si>
  <si>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</si>
  <si>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</si>
  <si>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</si>
  <si>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</si>
  <si>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</si>
  <si>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</si>
  <si>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</si>
  <si>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</si>
  <si>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</si>
  <si>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</si>
  <si>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</si>
  <si>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</si>
  <si>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</si>
  <si>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</si>
  <si>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</si>
  <si>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</si>
  <si>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</si>
  <si>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</si>
  <si>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</si>
  <si>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</si>
  <si>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</si>
  <si>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</si>
  <si>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</si>
  <si>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</si>
  <si>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</si>
  <si>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</si>
  <si>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</si>
  <si>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</si>
  <si>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</si>
  <si>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</si>
  <si>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</si>
  <si>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</si>
  <si>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</si>
  <si>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</si>
  <si>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</si>
  <si>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</si>
  <si>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</si>
  <si>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</si>
  <si>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</si>
  <si>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</si>
  <si>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</si>
  <si>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</si>
  <si>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</si>
  <si>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</si>
  <si>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</si>
  <si>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</si>
  <si>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</si>
  <si>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</si>
  <si>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</si>
  <si>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</si>
  <si>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</si>
  <si>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</si>
  <si>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</si>
  <si>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</si>
  <si>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</si>
  <si>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</si>
  <si>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</si>
  <si>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</si>
  <si>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</si>
  <si>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</si>
  <si>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</si>
  <si>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</si>
  <si>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</si>
  <si>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</si>
  <si>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</si>
  <si>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</si>
  <si>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</si>
  <si>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</si>
  <si>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</si>
  <si>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</si>
  <si>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</si>
  <si>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</si>
  <si>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</si>
  <si>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</si>
  <si>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</si>
  <si>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</si>
  <si>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</si>
  <si>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</si>
  <si>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</si>
  <si>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</si>
  <si>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</si>
  <si>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</si>
  <si>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</si>
  <si>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</si>
  <si>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</si>
  <si>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</si>
  <si>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</si>
  <si>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</si>
  <si>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</si>
  <si>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</si>
  <si>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</si>
  <si>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</si>
  <si>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</si>
  <si>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</si>
  <si>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</si>
  <si>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</si>
  <si>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</si>
  <si>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</si>
  <si>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</si>
  <si>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</si>
  <si>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</si>
  <si>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</si>
  <si>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</si>
  <si>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</si>
  <si>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</si>
  <si>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</si>
  <si>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</si>
  <si>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</si>
  <si>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</si>
  <si>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</si>
  <si>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</si>
  <si>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</si>
  <si>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</si>
  <si>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</si>
  <si>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</si>
  <si>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</si>
  <si>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</si>
  <si>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</si>
  <si>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</si>
  <si>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</si>
  <si>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</si>
  <si>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</si>
  <si>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</si>
  <si>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</si>
  <si>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</si>
  <si>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</si>
  <si>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</si>
  <si>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</si>
  <si>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</si>
  <si>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</si>
  <si>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</si>
  <si>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</si>
  <si>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</si>
  <si>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</si>
  <si>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</si>
  <si>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</si>
  <si>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</si>
  <si>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</si>
  <si>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</si>
  <si>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</si>
  <si>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</si>
  <si>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</si>
  <si>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</si>
  <si>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</si>
  <si>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</si>
  <si>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</si>
  <si>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</si>
  <si>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</si>
  <si>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</si>
  <si>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</si>
  <si>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</si>
  <si>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</si>
  <si>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</si>
  <si>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</si>
  <si>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</si>
  <si>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</si>
  <si>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</si>
  <si>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</si>
  <si>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</si>
  <si>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</si>
  <si>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</si>
  <si>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</si>
  <si>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</si>
  <si>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</si>
  <si>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</si>
  <si>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</si>
  <si>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</si>
  <si>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</si>
  <si>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</si>
  <si>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</si>
  <si>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</si>
  <si>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</si>
  <si>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</si>
  <si>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</si>
  <si>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</si>
  <si>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</si>
  <si>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</si>
  <si>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</si>
  <si>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</si>
  <si>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</si>
  <si>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</si>
  <si>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</si>
  <si>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</si>
  <si>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</si>
  <si>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</si>
  <si>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</si>
  <si>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</si>
  <si>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</si>
  <si>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</si>
  <si>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</si>
  <si>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</si>
  <si>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</si>
  <si>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</si>
  <si>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</si>
  <si>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</si>
  <si>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</si>
  <si>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</si>
  <si>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</si>
  <si>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</si>
  <si>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</si>
  <si>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</si>
  <si>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</si>
  <si>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</si>
  <si>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</si>
  <si>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</si>
  <si>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</si>
  <si>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</si>
  <si>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</si>
  <si>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</si>
  <si>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</si>
  <si>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</si>
  <si>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</si>
  <si>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</si>
  <si>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</si>
  <si>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</si>
  <si>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</si>
  <si>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</si>
  <si>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</si>
  <si>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</si>
  <si>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</si>
  <si>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</si>
  <si>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</si>
  <si>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</si>
  <si>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</si>
  <si>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</si>
  <si>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</si>
  <si>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</si>
  <si>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</si>
  <si>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</si>
  <si>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</si>
  <si>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</si>
  <si>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</si>
  <si>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</si>
  <si>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</si>
  <si>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</si>
  <si>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</si>
  <si>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</si>
  <si>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</si>
  <si>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</si>
  <si>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</si>
  <si>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</si>
  <si>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</si>
  <si>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</si>
  <si>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</si>
  <si>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</si>
  <si>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</si>
  <si>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</si>
  <si>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</si>
  <si>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</si>
  <si>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</si>
  <si>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</si>
  <si>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</si>
  <si>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</si>
  <si>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</si>
  <si>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</si>
  <si>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</si>
  <si>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</si>
  <si>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</si>
  <si>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</si>
  <si>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</si>
  <si>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</si>
  <si>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</si>
  <si>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</si>
  <si>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</si>
  <si>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</si>
  <si>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</si>
  <si>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</si>
  <si>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</si>
  <si>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</si>
  <si>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</si>
  <si>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</si>
  <si>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</si>
  <si>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</si>
  <si>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</si>
  <si>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</si>
  <si>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</si>
  <si>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</si>
  <si>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</si>
  <si>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</si>
  <si>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</si>
  <si>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</si>
  <si>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</si>
  <si>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</si>
  <si>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</si>
  <si>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</si>
  <si>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</si>
  <si>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</si>
  <si>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</si>
  <si>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</si>
  <si>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</si>
  <si>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</si>
  <si>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</si>
  <si>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</si>
  <si>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</si>
  <si>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</si>
  <si>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</si>
  <si>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</si>
  <si>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</si>
  <si>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</si>
  <si>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</si>
  <si>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</si>
  <si>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</si>
  <si>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</si>
  <si>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</si>
  <si>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</si>
  <si>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</si>
  <si>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</si>
  <si>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</si>
  <si>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</si>
  <si>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</si>
  <si>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</si>
  <si>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</si>
  <si>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</si>
  <si>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</si>
  <si>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</si>
  <si>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</si>
  <si>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</si>
  <si>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</si>
  <si>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</si>
  <si>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</si>
  <si>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</si>
  <si>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</si>
  <si>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</si>
  <si>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</si>
  <si>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</si>
  <si>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</si>
  <si>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</si>
  <si>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</si>
  <si>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</si>
  <si>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</si>
  <si>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</si>
  <si>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</si>
  <si>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</si>
  <si>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</si>
  <si>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</si>
  <si>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</si>
  <si>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</si>
  <si>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</si>
  <si>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</si>
  <si>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</si>
  <si>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</si>
  <si>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</si>
  <si>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</si>
  <si>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</si>
  <si>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</si>
  <si>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</si>
  <si>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</si>
  <si>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</si>
  <si>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</si>
  <si>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</si>
  <si>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</si>
  <si>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</si>
  <si>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</si>
  <si>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</si>
  <si>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</si>
  <si>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</si>
  <si>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</si>
  <si>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</si>
  <si>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</si>
  <si>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</si>
  <si>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</si>
  <si>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</si>
  <si>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</si>
  <si>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</si>
  <si>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</si>
  <si>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</si>
  <si>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</si>
  <si>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</si>
  <si>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</si>
  <si>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</si>
  <si>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</si>
  <si>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</si>
  <si>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</si>
  <si>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</si>
  <si>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</si>
  <si>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</si>
  <si>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</si>
  <si>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</si>
  <si>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</si>
  <si>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</si>
  <si>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</si>
  <si>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</si>
  <si>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</si>
  <si>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</si>
  <si>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</si>
  <si>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</si>
  <si>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</si>
  <si>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</si>
  <si>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</si>
  <si>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</si>
  <si>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</si>
  <si>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</si>
  <si>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</si>
  <si>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</si>
  <si>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</si>
  <si>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</si>
  <si>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</si>
  <si>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</si>
  <si>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</si>
  <si>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</si>
  <si>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</si>
  <si>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</si>
  <si>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</si>
  <si>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</si>
  <si>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</si>
  <si>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</si>
  <si>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</si>
  <si>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</si>
  <si>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</si>
  <si>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</si>
  <si>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</si>
  <si>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</si>
  <si>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</si>
  <si>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</si>
  <si>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</si>
  <si>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</si>
  <si>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</si>
  <si>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</si>
  <si>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</si>
  <si>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</si>
  <si>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</si>
  <si>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</si>
  <si>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</si>
  <si>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</si>
  <si>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</si>
  <si>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</si>
  <si>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</si>
  <si>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</si>
  <si>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</si>
  <si>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</si>
  <si>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</si>
  <si>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</si>
  <si>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</si>
  <si>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</si>
  <si>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</si>
  <si>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</si>
  <si>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</si>
  <si>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</si>
  <si>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</si>
  <si>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</si>
  <si>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</si>
  <si>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</si>
  <si>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</si>
  <si>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</si>
  <si>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</si>
  <si>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</si>
  <si>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</si>
  <si>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</si>
  <si>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</si>
  <si>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</si>
  <si>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</si>
  <si>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</si>
  <si>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</si>
  <si>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</si>
  <si>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</si>
  <si>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</si>
  <si>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</si>
  <si>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</si>
  <si>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</si>
  <si>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</si>
  <si>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</si>
  <si>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</si>
  <si>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</si>
  <si>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</si>
  <si>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</si>
  <si>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</si>
  <si>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</si>
  <si>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</si>
  <si>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</si>
  <si>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</si>
  <si>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</si>
  <si>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</si>
  <si>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</si>
  <si>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</si>
  <si>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</si>
  <si>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</si>
  <si>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</si>
  <si>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</si>
  <si>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</si>
  <si>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</si>
  <si>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</si>
  <si>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</si>
  <si>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</si>
  <si>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</si>
  <si>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</si>
  <si>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</si>
  <si>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</si>
  <si>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</si>
  <si>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</si>
  <si>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</si>
  <si>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</si>
  <si>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</si>
  <si>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</si>
  <si>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</si>
  <si>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</si>
  <si>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</si>
  <si>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</si>
  <si>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</si>
  <si>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</si>
  <si>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</si>
  <si>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</si>
  <si>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</si>
  <si>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</si>
  <si>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</si>
  <si>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</si>
  <si>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</si>
  <si>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</si>
  <si>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</si>
  <si>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</si>
  <si>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</si>
  <si>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</si>
  <si>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</si>
  <si>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</si>
  <si>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</si>
  <si>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</si>
  <si>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</si>
  <si>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</si>
  <si>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</si>
  <si>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</si>
  <si>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</si>
  <si>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</si>
  <si>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</si>
  <si>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</si>
  <si>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</si>
  <si>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</si>
  <si>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</si>
  <si>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</si>
  <si>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</si>
  <si>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</si>
  <si>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</si>
  <si>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</si>
  <si>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</si>
  <si>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</si>
  <si>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</si>
  <si>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</si>
  <si>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</si>
  <si>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</si>
  <si>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</si>
  <si>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</si>
  <si>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</si>
  <si>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</si>
  <si>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</si>
  <si>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</si>
  <si>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</si>
  <si>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</si>
  <si>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</si>
  <si>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</si>
  <si>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</si>
  <si>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</si>
  <si>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</si>
  <si>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</si>
  <si>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</si>
  <si>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</si>
  <si>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</si>
  <si>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</si>
  <si>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</si>
  <si>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</si>
  <si>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</si>
  <si>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</si>
  <si>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</si>
  <si>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</si>
  <si>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</si>
  <si>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</si>
  <si>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</si>
  <si>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</si>
  <si>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</si>
  <si>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</si>
  <si>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</si>
  <si>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</si>
  <si>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</si>
  <si>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</si>
  <si>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</si>
  <si>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</si>
  <si>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</si>
  <si>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</si>
  <si>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</si>
  <si>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</si>
  <si>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</si>
  <si>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</si>
  <si>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</si>
  <si>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</si>
  <si>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</si>
  <si>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</si>
  <si>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</si>
  <si>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</si>
  <si>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</si>
  <si>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</si>
  <si>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</si>
  <si>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</si>
  <si>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</si>
  <si>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</si>
  <si>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</si>
  <si>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</si>
  <si>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</si>
  <si>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</si>
  <si>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</si>
  <si>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</si>
  <si>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</si>
  <si>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</si>
  <si>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</si>
  <si>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</si>
  <si>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</si>
  <si>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</si>
  <si>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</si>
  <si>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</si>
  <si>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</si>
  <si>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</si>
  <si>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</si>
  <si>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</si>
  <si>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</si>
  <si>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</si>
  <si>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</si>
  <si>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</si>
  <si>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</si>
  <si>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</si>
  <si>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</si>
  <si>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</si>
  <si>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</si>
  <si>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</si>
  <si>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</si>
  <si>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</si>
  <si>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</si>
  <si>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</si>
  <si>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</si>
  <si>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</si>
  <si>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</si>
  <si>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</si>
  <si>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</si>
  <si>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</si>
  <si>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</si>
  <si>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</si>
  <si>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</si>
  <si>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</si>
  <si>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</si>
  <si>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</si>
  <si>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</si>
  <si>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</si>
  <si>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</si>
  <si>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</si>
  <si>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</si>
  <si>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</si>
  <si>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</si>
  <si>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</si>
  <si>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</si>
  <si>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</si>
  <si>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</si>
  <si>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</si>
  <si>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</si>
  <si>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</si>
  <si>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</si>
  <si>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</si>
  <si>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</si>
  <si>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</si>
  <si>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</si>
  <si>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</si>
  <si>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</si>
  <si>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</si>
  <si>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</si>
  <si>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</si>
  <si>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</si>
  <si>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</si>
  <si>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</si>
  <si>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</si>
  <si>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</si>
  <si>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</si>
  <si>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</si>
  <si>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</si>
  <si>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</si>
  <si>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</si>
  <si>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</si>
  <si>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</si>
  <si>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</si>
  <si>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</si>
  <si>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</si>
  <si>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</si>
  <si>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</si>
  <si>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</si>
  <si>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</si>
  <si>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</si>
  <si>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</si>
  <si>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</si>
  <si>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</si>
  <si>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</si>
  <si>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</si>
  <si>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</si>
  <si>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</si>
  <si>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</si>
  <si>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</si>
  <si>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</si>
  <si>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</si>
  <si>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</si>
  <si>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</si>
  <si>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</si>
  <si>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</si>
  <si>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</si>
  <si>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</si>
  <si>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</si>
  <si>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</si>
  <si>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</si>
  <si>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</si>
  <si>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</si>
  <si>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</si>
  <si>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</si>
  <si>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</si>
  <si>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</si>
  <si>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</si>
  <si>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</si>
  <si>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</si>
  <si>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</si>
  <si>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</si>
  <si>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</si>
  <si>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</si>
  <si>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</si>
  <si>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</si>
  <si>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</si>
  <si>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</si>
  <si>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</si>
  <si>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</si>
  <si>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</si>
  <si>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</si>
  <si>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</si>
  <si>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</si>
  <si>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</si>
  <si>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</si>
  <si>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</si>
  <si>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</si>
  <si>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</si>
  <si>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</si>
  <si>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</si>
  <si>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</si>
  <si>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</si>
  <si>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</si>
  <si>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</si>
  <si>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</si>
  <si>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</si>
  <si>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</si>
  <si>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</si>
  <si>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</si>
  <si>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</si>
  <si>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</si>
  <si>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</si>
  <si>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</si>
  <si>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</si>
  <si>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</si>
  <si>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</si>
  <si>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</si>
  <si>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</si>
  <si>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</si>
  <si>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</si>
  <si>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</si>
  <si>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</si>
  <si>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</si>
  <si>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</si>
  <si>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</si>
  <si>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</si>
  <si>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</si>
  <si>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</si>
  <si>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</si>
  <si>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</si>
  <si>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</si>
  <si>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</si>
  <si>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</si>
  <si>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</si>
  <si>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</si>
  <si>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</si>
  <si>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</si>
  <si>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</si>
  <si>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</si>
  <si>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</si>
  <si>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</si>
  <si>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</si>
  <si>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</si>
  <si>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</si>
  <si>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</si>
  <si>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</si>
  <si>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</si>
  <si>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</si>
  <si>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</si>
  <si>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</si>
  <si>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</si>
  <si>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</si>
  <si>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</si>
  <si>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</si>
  <si>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</si>
  <si>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</si>
  <si>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</si>
  <si>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</si>
  <si>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</si>
  <si>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</si>
  <si>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</si>
  <si>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</si>
  <si>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</si>
  <si>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</si>
  <si>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</si>
  <si>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</si>
  <si>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</si>
  <si>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</si>
  <si>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</si>
  <si>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</si>
  <si>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</si>
  <si>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</si>
  <si>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</si>
  <si>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</si>
  <si>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</si>
  <si>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</si>
  <si>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</si>
  <si>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</si>
  <si>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</si>
  <si>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</si>
  <si>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</si>
  <si>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</si>
  <si>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</si>
  <si>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</si>
  <si>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</si>
  <si>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</si>
  <si>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</si>
  <si>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</si>
  <si>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</si>
  <si>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</si>
  <si>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</si>
  <si>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</si>
  <si>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</si>
  <si>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</si>
  <si>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</si>
  <si>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</si>
  <si>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</si>
  <si>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</si>
  <si>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</si>
  <si>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</si>
  <si>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</si>
  <si>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</si>
  <si>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</si>
  <si>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</si>
  <si>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</si>
  <si>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</si>
  <si>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</si>
  <si>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</si>
  <si>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</si>
  <si>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</si>
  <si>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</si>
  <si>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</si>
  <si>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</si>
  <si>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</si>
  <si>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</si>
  <si>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</si>
  <si>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</si>
  <si>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</si>
  <si>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</si>
  <si>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</si>
  <si>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</si>
  <si>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</si>
  <si>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</si>
  <si>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</si>
  <si>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</si>
  <si>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</si>
  <si>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</si>
  <si>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</si>
  <si>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</si>
  <si>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</si>
  <si>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</si>
  <si>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</si>
  <si>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</si>
  <si>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</si>
  <si>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</si>
  <si>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</si>
  <si>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</si>
  <si>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</si>
  <si>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</si>
  <si>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</si>
  <si>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</si>
  <si>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</si>
  <si>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</si>
  <si>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</si>
  <si>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</si>
  <si>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</si>
  <si>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</si>
  <si>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</si>
  <si>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</si>
  <si>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</si>
  <si>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</si>
  <si>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</si>
  <si>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</si>
  <si>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</si>
  <si>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</si>
  <si>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</si>
  <si>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</si>
  <si>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</si>
  <si>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</si>
  <si>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</si>
  <si>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</si>
  <si>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</si>
  <si>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</si>
  <si>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</si>
  <si>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</si>
  <si>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</si>
  <si>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</si>
  <si>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</si>
  <si>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</si>
  <si>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</si>
  <si>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</si>
  <si>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</si>
  <si>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</si>
  <si>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</si>
  <si>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</si>
  <si>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</si>
  <si>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</si>
  <si>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</si>
  <si>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</si>
  <si>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</si>
  <si>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</si>
  <si>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</si>
  <si>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</si>
  <si>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</si>
  <si>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</si>
  <si>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</si>
  <si>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</si>
  <si>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</si>
  <si>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</si>
  <si>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</si>
  <si>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</si>
  <si>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</si>
  <si>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</si>
  <si>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</si>
  <si>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</si>
  <si>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</si>
  <si>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</si>
  <si>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</si>
  <si>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</si>
  <si>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</si>
  <si>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</si>
  <si>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</si>
  <si>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</si>
  <si>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</si>
  <si>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</si>
  <si>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</si>
  <si>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</si>
  <si>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</si>
  <si>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</si>
  <si>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</si>
  <si>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</si>
  <si>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</si>
  <si>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</si>
  <si>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</si>
  <si>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</si>
  <si>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</si>
  <si>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</si>
  <si>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</si>
  <si>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</si>
  <si>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</si>
  <si>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</si>
  <si>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</si>
  <si>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</si>
  <si>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</si>
  <si>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</si>
  <si>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</si>
  <si>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</si>
  <si>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</si>
  <si>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</si>
  <si>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</si>
  <si>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</si>
  <si>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</si>
  <si>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</si>
  <si>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</si>
  <si>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</si>
  <si>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</si>
  <si>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</si>
  <si>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</si>
  <si>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</si>
  <si>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</si>
  <si>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</si>
  <si>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</si>
  <si>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</si>
  <si>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</si>
  <si>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</si>
  <si>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</si>
  <si>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</si>
  <si>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</si>
  <si>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</si>
  <si>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</si>
  <si>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</si>
  <si>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</si>
  <si>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</si>
  <si>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</si>
  <si>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</si>
  <si>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</si>
  <si>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</si>
  <si>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</si>
  <si>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</si>
  <si>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</si>
  <si>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</si>
  <si>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</si>
  <si>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</si>
  <si>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</si>
  <si>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</si>
  <si>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</si>
  <si>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</si>
  <si>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</si>
  <si>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</si>
  <si>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</si>
  <si>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</si>
  <si>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</si>
  <si>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</si>
  <si>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</si>
  <si>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</si>
  <si>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</si>
  <si>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</si>
  <si>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</si>
  <si>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</si>
  <si>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</si>
  <si>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</si>
  <si>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</si>
  <si>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</si>
  <si>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</si>
  <si>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</si>
  <si>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</si>
  <si>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</si>
  <si>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</si>
  <si>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</si>
  <si>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</si>
  <si>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</si>
  <si>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</si>
  <si>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</si>
  <si>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</si>
  <si>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</si>
  <si>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</si>
  <si>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</si>
  <si>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</si>
  <si>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</si>
  <si>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</si>
  <si>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</si>
  <si>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</si>
  <si>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</si>
  <si>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</si>
  <si>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</si>
  <si>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</si>
  <si>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</si>
  <si>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</si>
  <si>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</si>
  <si>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</si>
  <si>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</si>
  <si>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</si>
  <si>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</si>
  <si>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</si>
  <si>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</si>
  <si>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</si>
  <si>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</si>
  <si>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</si>
  <si>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</si>
  <si>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</si>
  <si>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</si>
  <si>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</si>
  <si>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</si>
  <si>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</si>
  <si>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</si>
  <si>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</si>
  <si>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</si>
  <si>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</si>
  <si>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</si>
  <si>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</si>
  <si>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</si>
  <si>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</si>
  <si>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</si>
  <si>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</si>
  <si>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</si>
  <si>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</si>
  <si>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</si>
  <si>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</si>
  <si>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</si>
  <si>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</si>
  <si>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</si>
  <si>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</si>
  <si>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</si>
  <si>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</si>
  <si>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</si>
  <si>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</si>
  <si>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</si>
  <si>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</si>
  <si>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</si>
  <si>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</si>
  <si>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</si>
  <si>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</si>
  <si>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</si>
  <si>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</si>
  <si>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</si>
  <si>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</si>
  <si>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</si>
  <si>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</si>
  <si>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</si>
  <si>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</si>
  <si>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</si>
  <si>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</si>
  <si>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</si>
  <si>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</si>
  <si>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</si>
  <si>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</si>
  <si>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</si>
  <si>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</si>
  <si>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</si>
  <si>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</si>
  <si>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</si>
  <si>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</si>
  <si>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</si>
  <si>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</si>
  <si>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</si>
  <si>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</si>
  <si>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</si>
  <si>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</si>
  <si>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</si>
  <si>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</si>
  <si>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</si>
  <si>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</si>
  <si>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</si>
  <si>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</si>
  <si>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</si>
  <si>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</si>
  <si>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</si>
  <si>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</si>
  <si>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</si>
  <si>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</si>
  <si>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</si>
  <si>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</si>
  <si>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</si>
  <si>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</si>
  <si>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</si>
  <si>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</si>
  <si>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</si>
  <si>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</si>
  <si>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</si>
  <si>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</si>
  <si>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</si>
  <si>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</si>
  <si>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</si>
  <si>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</si>
  <si>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</si>
  <si>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</si>
  <si>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</si>
  <si>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</si>
  <si>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</si>
  <si>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</si>
  <si>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</si>
  <si>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</si>
  <si>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</si>
  <si>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</si>
  <si>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</si>
  <si>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</si>
  <si>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</si>
  <si>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</si>
  <si>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</si>
  <si>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</si>
  <si>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</si>
  <si>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</si>
  <si>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</si>
  <si>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</si>
  <si>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</si>
  <si>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</si>
  <si>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</si>
  <si>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</si>
  <si>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</si>
  <si>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</si>
  <si>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</si>
  <si>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</si>
  <si>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</si>
  <si>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</si>
  <si>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</si>
  <si>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</si>
  <si>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</si>
  <si>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</si>
  <si>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</si>
  <si>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</si>
  <si>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</si>
  <si>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</si>
  <si>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</si>
  <si>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</si>
  <si>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</si>
  <si>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</si>
  <si>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</si>
  <si>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</si>
  <si>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</si>
  <si>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</si>
  <si>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</si>
  <si>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</si>
  <si>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</si>
  <si>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</si>
  <si>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</si>
  <si>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</si>
  <si>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</si>
  <si>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</si>
  <si>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</si>
  <si>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</si>
  <si>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</si>
  <si>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</si>
  <si>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</si>
  <si>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</si>
  <si>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</si>
  <si>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</si>
  <si>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</si>
  <si>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</si>
  <si>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</si>
  <si>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</si>
  <si>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</si>
  <si>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</si>
  <si>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</si>
  <si>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</si>
  <si>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</si>
  <si>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</si>
  <si>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</si>
  <si>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</si>
  <si>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</si>
  <si>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</si>
  <si>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</si>
  <si>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</si>
  <si>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</si>
  <si>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</si>
  <si>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</si>
  <si>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</si>
  <si>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</si>
  <si>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</si>
  <si>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</si>
  <si>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</si>
  <si>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</si>
  <si>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</si>
  <si>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</si>
  <si>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</si>
  <si>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</si>
  <si>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</si>
  <si>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</si>
  <si>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</si>
  <si>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</si>
  <si>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</si>
  <si>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</si>
  <si>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</si>
  <si>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</si>
  <si>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</si>
  <si>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</si>
  <si>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</si>
  <si>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</si>
  <si>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</si>
  <si>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</si>
  <si>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</si>
  <si>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</si>
  <si>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</si>
  <si>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</si>
  <si>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</si>
  <si>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</si>
  <si>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</si>
  <si>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</si>
  <si>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</si>
  <si>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</si>
  <si>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</si>
  <si>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</si>
  <si>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</si>
  <si>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</si>
  <si>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</si>
  <si>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</si>
  <si>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</si>
  <si>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</si>
  <si>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</si>
  <si>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</si>
  <si>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</si>
  <si>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</si>
  <si>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</si>
  <si>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</si>
  <si>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</si>
  <si>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</si>
  <si>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</si>
  <si>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</si>
  <si>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</si>
  <si>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</si>
  <si>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</si>
  <si>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</si>
  <si>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</si>
  <si>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</si>
  <si>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</si>
  <si>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</si>
  <si>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</si>
  <si>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</si>
  <si>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</si>
  <si>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</si>
  <si>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</si>
  <si>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</si>
  <si>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</si>
  <si>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</si>
  <si>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</si>
  <si>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</si>
  <si>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</si>
  <si>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</si>
  <si>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</si>
  <si>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</si>
  <si>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</si>
  <si>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</si>
  <si>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</si>
  <si>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</si>
  <si>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</si>
  <si>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</si>
  <si>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</si>
  <si>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</si>
  <si>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</si>
  <si>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</si>
  <si>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</si>
  <si>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</si>
  <si>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</si>
  <si>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</si>
  <si>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</si>
  <si>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</si>
  <si>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</si>
  <si>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</si>
  <si>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</si>
  <si>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</si>
  <si>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</si>
  <si>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</si>
  <si>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</si>
  <si>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</si>
  <si>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</si>
  <si>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</si>
  <si>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</si>
  <si>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</si>
  <si>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</si>
  <si>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</si>
  <si>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</si>
  <si>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</si>
  <si>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</si>
  <si>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</si>
  <si>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</si>
  <si>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</si>
  <si>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</si>
  <si>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</si>
  <si>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</si>
  <si>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</si>
  <si>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</si>
  <si>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</si>
  <si>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</si>
  <si>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</si>
  <si>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</si>
  <si>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</si>
  <si>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</si>
  <si>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</si>
  <si>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</si>
  <si>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</si>
  <si>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</si>
  <si>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</si>
  <si>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</si>
  <si>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</si>
  <si>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</si>
  <si>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</si>
  <si>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</si>
  <si>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</si>
  <si>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</si>
  <si>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</si>
  <si>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</si>
  <si>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</si>
  <si>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</si>
  <si>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</si>
  <si>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</si>
  <si>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</si>
  <si>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</si>
  <si>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</si>
  <si>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</si>
  <si>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</si>
  <si>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</si>
  <si>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</si>
  <si>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</si>
  <si>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</si>
  <si>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</si>
  <si>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</si>
  <si>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</si>
  <si>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</si>
  <si>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</si>
  <si>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</si>
  <si>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</si>
  <si>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</si>
  <si>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</si>
  <si>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</si>
  <si>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</si>
  <si>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</si>
  <si>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</si>
  <si>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</si>
  <si>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</si>
  <si>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</si>
  <si>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</si>
  <si>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</si>
  <si>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</si>
  <si>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</si>
  <si>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</si>
  <si>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</si>
  <si>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</si>
  <si>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</si>
  <si>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</si>
  <si>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</si>
  <si>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</si>
  <si>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</si>
  <si>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</si>
  <si>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</si>
  <si>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</si>
  <si>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</si>
  <si>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</si>
  <si>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</si>
  <si>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</si>
  <si>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</si>
  <si>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</si>
  <si>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</si>
  <si>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</si>
  <si>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</si>
  <si>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</si>
  <si>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</si>
  <si>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</si>
  <si>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</si>
  <si>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</si>
  <si>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</si>
  <si>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</si>
  <si>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</si>
  <si>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</si>
  <si>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</si>
  <si>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</si>
  <si>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</si>
  <si>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</si>
  <si>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</si>
  <si>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</si>
  <si>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</si>
  <si>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</si>
  <si>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</si>
  <si>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</si>
  <si>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</si>
  <si>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</si>
  <si>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</si>
  <si>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</si>
  <si>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</si>
  <si>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</si>
  <si>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</si>
  <si>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</si>
  <si>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</si>
  <si>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</si>
  <si>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</si>
  <si>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</si>
  <si>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</si>
  <si>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</si>
  <si>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</si>
  <si>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</si>
  <si>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</si>
  <si>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</si>
  <si>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</si>
  <si>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</si>
  <si>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</si>
  <si>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</si>
  <si>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</si>
  <si>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</si>
  <si>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</si>
  <si>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</si>
  <si>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</si>
  <si>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</si>
  <si>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</si>
  <si>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</si>
  <si>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</si>
  <si>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</si>
  <si>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</si>
  <si>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</si>
  <si>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</si>
  <si>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</si>
  <si>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</si>
  <si>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</si>
  <si>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</si>
  <si>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</si>
  <si>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</si>
  <si>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</si>
  <si>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</si>
  <si>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</si>
  <si>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</si>
  <si>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</si>
  <si>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</si>
  <si>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</si>
  <si>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</si>
  <si>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</si>
  <si>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</si>
  <si>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</si>
  <si>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</si>
  <si>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</si>
  <si>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</si>
  <si>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</si>
  <si>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</si>
  <si>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</si>
  <si>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</si>
  <si>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</si>
  <si>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</si>
  <si>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</si>
  <si>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</si>
  <si>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</si>
  <si>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</si>
  <si>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</si>
  <si>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</si>
  <si>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</si>
  <si>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</si>
  <si>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</si>
  <si>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</si>
  <si>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</si>
  <si>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</si>
  <si>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</si>
  <si>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</si>
  <si>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</si>
  <si>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</si>
  <si>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</si>
  <si>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</si>
  <si>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</si>
  <si>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</si>
  <si>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</si>
  <si>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</si>
  <si>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</si>
  <si>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</si>
  <si>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</si>
  <si>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</si>
  <si>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</si>
  <si>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</si>
  <si>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</si>
  <si>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</si>
  <si>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</si>
  <si>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</si>
  <si>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</si>
  <si>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</si>
  <si>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</si>
  <si>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</si>
  <si>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</si>
  <si>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</si>
  <si>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</si>
  <si>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</si>
  <si>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</si>
  <si>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</si>
  <si>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</si>
  <si>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</si>
  <si>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</si>
  <si>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</si>
  <si>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</si>
  <si>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</si>
  <si>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</si>
  <si>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</si>
  <si>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</si>
  <si>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</si>
  <si>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</si>
  <si>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</si>
  <si>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</si>
  <si>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</si>
  <si>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</si>
  <si>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</si>
  <si>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</si>
  <si>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</si>
  <si>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</si>
  <si>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</si>
  <si>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</si>
  <si>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</si>
  <si>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</si>
  <si>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</si>
  <si>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</si>
  <si>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</si>
  <si>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</si>
  <si>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</si>
  <si>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</si>
  <si>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</si>
  <si>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</si>
  <si>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</si>
  <si>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</si>
  <si>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</si>
  <si>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</si>
  <si>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</si>
  <si>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</si>
  <si>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</si>
  <si>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</si>
  <si>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</si>
  <si>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</si>
  <si>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</si>
  <si>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</si>
  <si>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</si>
  <si>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</si>
  <si>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</si>
  <si>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</si>
  <si>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</si>
  <si>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</si>
  <si>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</si>
  <si>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</si>
  <si>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</si>
  <si>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</si>
  <si>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</si>
  <si>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</si>
  <si>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</si>
  <si>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</si>
  <si>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</si>
  <si>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</si>
  <si>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</si>
  <si>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</si>
  <si>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</si>
  <si>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</si>
  <si>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</si>
  <si>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</si>
  <si>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</si>
  <si>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</si>
  <si>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</si>
  <si>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</si>
  <si>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</si>
  <si>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</si>
  <si>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</si>
  <si>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</si>
  <si>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</si>
  <si>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</si>
  <si>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</si>
  <si>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</si>
  <si>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</si>
  <si>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</si>
  <si>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</si>
  <si>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</si>
  <si>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</si>
  <si>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</si>
  <si>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</si>
  <si>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</si>
  <si>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</si>
  <si>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</si>
  <si>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</si>
  <si>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</si>
  <si>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</si>
  <si>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</si>
  <si>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</si>
  <si>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</si>
  <si>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</si>
  <si>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</si>
  <si>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</si>
  <si>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</si>
  <si>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</si>
  <si>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</si>
  <si>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</si>
  <si>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</si>
  <si>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</si>
  <si>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</si>
  <si>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</si>
  <si>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</si>
  <si>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</si>
  <si>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</si>
  <si>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</si>
  <si>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</si>
  <si>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</si>
  <si>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</si>
  <si>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</si>
  <si>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</si>
  <si>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</si>
  <si>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</si>
  <si>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</si>
  <si>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</si>
  <si>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</si>
  <si>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</si>
  <si>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</si>
  <si>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</si>
  <si>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</si>
  <si>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</si>
  <si>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</si>
  <si>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</si>
  <si>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</si>
  <si>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</si>
  <si>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</si>
  <si>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</si>
  <si>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</si>
  <si>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</si>
  <si>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</si>
  <si>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</si>
  <si>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</si>
  <si>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</si>
  <si>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</si>
  <si>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</si>
  <si>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</si>
  <si>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</si>
  <si>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</si>
  <si>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</si>
  <si>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</si>
  <si>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</si>
  <si>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</si>
  <si>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</si>
  <si>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</si>
  <si>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</si>
  <si>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</si>
  <si>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</si>
  <si>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</si>
  <si>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</si>
  <si>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</si>
  <si>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</si>
  <si>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</si>
  <si>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</si>
  <si>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</si>
  <si>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</si>
  <si>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</si>
  <si>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</si>
  <si>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</si>
  <si>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</si>
  <si>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</si>
  <si>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</si>
  <si>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</si>
  <si>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</si>
  <si>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</si>
  <si>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</si>
  <si>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</si>
  <si>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</si>
  <si>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</si>
  <si>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</si>
  <si>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</si>
  <si>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</si>
  <si>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</si>
  <si>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</si>
  <si>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</si>
  <si>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</si>
  <si>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</si>
  <si>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</si>
  <si>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</si>
  <si>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</si>
  <si>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</si>
  <si>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</si>
  <si>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</si>
  <si>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</si>
  <si>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</si>
  <si>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</si>
  <si>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</si>
  <si>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</si>
  <si>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</si>
  <si>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</si>
  <si>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</si>
  <si>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</si>
  <si>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</si>
  <si>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</si>
  <si>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</si>
  <si>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</si>
  <si>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</si>
  <si>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</si>
  <si>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</si>
  <si>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</si>
  <si>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</si>
  <si>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</si>
  <si>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</si>
  <si>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</si>
  <si>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</si>
  <si>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</si>
  <si>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</si>
  <si>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</si>
  <si>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</si>
  <si>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</si>
  <si>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</si>
  <si>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</si>
  <si>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</si>
  <si>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</si>
  <si>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</si>
  <si>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</si>
  <si>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</si>
  <si>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</si>
  <si>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</si>
  <si>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</si>
  <si>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</si>
  <si>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</si>
  <si>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</si>
  <si>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</si>
  <si>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</si>
  <si>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</si>
  <si>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</si>
  <si>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</si>
  <si>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</si>
  <si>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</si>
  <si>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</si>
  <si>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</si>
  <si>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</si>
  <si>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</si>
  <si>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</si>
  <si>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</si>
  <si>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</si>
  <si>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</si>
  <si>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</si>
  <si>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</si>
  <si>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</si>
  <si>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</si>
  <si>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</si>
  <si>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</si>
  <si>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</si>
  <si>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</si>
  <si>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</si>
  <si>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</si>
  <si>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</si>
  <si>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</si>
  <si>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</si>
  <si>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</si>
  <si>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</si>
  <si>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</si>
  <si>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</si>
  <si>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</si>
  <si>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</si>
  <si>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</si>
  <si>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</si>
  <si>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</si>
  <si>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</si>
  <si>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</si>
  <si>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</si>
  <si>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</si>
  <si>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</si>
  <si>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</si>
  <si>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</si>
  <si>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</si>
  <si>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</si>
  <si>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</si>
  <si>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</si>
  <si>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</si>
  <si>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</si>
  <si>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</si>
  <si>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</si>
  <si>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</si>
  <si>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</si>
  <si>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</si>
  <si>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</si>
  <si>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</si>
  <si>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</si>
  <si>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</si>
  <si>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</si>
  <si>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</si>
  <si>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</si>
  <si>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</si>
  <si>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</si>
  <si>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</si>
  <si>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</si>
  <si>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</si>
  <si>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</si>
  <si>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</si>
  <si>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</si>
  <si>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</si>
  <si>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</si>
  <si>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</si>
  <si>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</si>
  <si>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</si>
  <si>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</si>
  <si>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</si>
  <si>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</si>
  <si>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</si>
  <si>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</si>
  <si>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</si>
  <si>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</si>
  <si>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</si>
  <si>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</si>
  <si>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</si>
  <si>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</si>
  <si>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</si>
  <si>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</si>
  <si>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</si>
  <si>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</si>
  <si>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</si>
  <si>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</si>
  <si>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</si>
  <si>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</si>
  <si>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</si>
  <si>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</si>
  <si>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</si>
  <si>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</si>
  <si>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</si>
  <si>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</si>
  <si>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</si>
  <si>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</si>
  <si>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</si>
  <si>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</si>
  <si>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</si>
  <si>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</si>
  <si>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</si>
  <si>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</si>
  <si>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</si>
  <si>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</si>
  <si>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</si>
  <si>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</si>
  <si>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</si>
  <si>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</si>
  <si>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</si>
  <si>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</si>
  <si>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</si>
  <si>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</si>
  <si>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</si>
  <si>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</si>
  <si>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</si>
  <si>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</si>
  <si>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</si>
  <si>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</si>
  <si>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</si>
  <si>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</si>
  <si>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</si>
  <si>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</si>
  <si>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</si>
  <si>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</si>
  <si>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</si>
  <si>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</si>
  <si>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</si>
  <si>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</si>
  <si>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</si>
  <si>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</si>
  <si>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</si>
  <si>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</si>
  <si>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</si>
  <si>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</si>
  <si>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</si>
  <si>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</si>
  <si>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</si>
  <si>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</si>
  <si>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</si>
  <si>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</si>
  <si>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</si>
  <si>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</si>
  <si>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</si>
  <si>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</si>
  <si>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</si>
  <si>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</si>
  <si>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</si>
  <si>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</si>
  <si>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</si>
  <si>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</si>
  <si>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</si>
  <si>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</si>
  <si>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</si>
  <si>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</si>
  <si>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</si>
  <si>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</si>
  <si>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</si>
  <si>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</si>
  <si>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</si>
  <si>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</si>
  <si>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</si>
  <si>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</si>
  <si>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</si>
  <si>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</si>
  <si>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</si>
  <si>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</si>
  <si>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</si>
  <si>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</si>
  <si>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</si>
  <si>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</si>
  <si>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</si>
  <si>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</si>
  <si>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</si>
  <si>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</si>
  <si>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</si>
  <si>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</si>
  <si>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</si>
  <si>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</si>
  <si>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</si>
  <si>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</si>
  <si>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</si>
  <si>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</si>
  <si>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</si>
  <si>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</si>
  <si>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</si>
  <si>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</si>
  <si>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</si>
  <si>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</si>
  <si>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</si>
  <si>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</si>
  <si>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</si>
  <si>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</si>
  <si>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</si>
  <si>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</si>
  <si>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</si>
  <si>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</si>
  <si>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</si>
  <si>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</si>
  <si>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</si>
  <si>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</si>
  <si>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</si>
  <si>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</si>
  <si>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</si>
  <si>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</si>
  <si>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</si>
  <si>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</si>
  <si>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</si>
  <si>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</si>
  <si>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</si>
  <si>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</si>
  <si>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</si>
  <si>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</si>
  <si>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</si>
  <si>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</si>
  <si>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</si>
  <si>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</si>
  <si>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</si>
  <si>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</si>
  <si>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</si>
  <si>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</si>
  <si>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</si>
  <si>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</si>
  <si>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</si>
  <si>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</si>
  <si>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</si>
  <si>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</si>
  <si>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</si>
  <si>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</si>
  <si>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</si>
  <si>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</si>
  <si>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</si>
  <si>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</si>
  <si>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</si>
  <si>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</si>
  <si>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</si>
  <si>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</si>
  <si>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</si>
  <si>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</si>
  <si>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</si>
  <si>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</si>
  <si>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</si>
  <si>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</si>
  <si>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</si>
  <si>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</si>
  <si>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</si>
  <si>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</si>
  <si>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</si>
  <si>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</si>
  <si>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</si>
  <si>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</si>
  <si>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</si>
  <si>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</si>
  <si>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</si>
  <si>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</si>
  <si>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</si>
  <si>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</si>
  <si>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</si>
  <si>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</si>
  <si>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</si>
  <si>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</si>
  <si>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</si>
  <si>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</si>
  <si>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</si>
  <si>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</si>
  <si>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</si>
  <si>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</si>
  <si>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</si>
  <si>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</si>
  <si>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</si>
  <si>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</si>
  <si>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</si>
  <si>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</si>
  <si>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</si>
  <si>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</si>
  <si>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</si>
  <si>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</si>
  <si>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</si>
  <si>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</si>
  <si>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</si>
  <si>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</si>
  <si>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</si>
  <si>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</si>
  <si>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</si>
  <si>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</si>
  <si>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</si>
  <si>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</si>
  <si>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</si>
  <si>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</si>
  <si>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</si>
  <si>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</si>
  <si>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</si>
  <si>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</si>
  <si>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</si>
  <si>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</si>
  <si>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</si>
  <si>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</si>
  <si>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</si>
  <si>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</si>
  <si>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</si>
  <si>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</si>
  <si>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</si>
  <si>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</si>
  <si>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</si>
  <si>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</si>
  <si>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</si>
  <si>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</si>
  <si>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</si>
  <si>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</si>
  <si>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</si>
  <si>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</si>
  <si>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</si>
  <si>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</si>
  <si>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</si>
  <si>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</si>
  <si>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</si>
  <si>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</si>
  <si>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</si>
  <si>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</si>
  <si>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</si>
  <si>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</si>
  <si>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</si>
  <si>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</si>
  <si>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</si>
  <si>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</si>
  <si>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</si>
  <si>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</si>
  <si>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</si>
  <si>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</si>
  <si>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</si>
  <si>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</si>
  <si>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</si>
  <si>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</si>
  <si>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</si>
  <si>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</si>
  <si>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</si>
  <si>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</si>
  <si>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</si>
  <si>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</si>
  <si>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</si>
  <si>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</si>
  <si>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</si>
  <si>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</si>
  <si>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</si>
  <si>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</si>
  <si>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</si>
  <si>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</si>
  <si>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</si>
  <si>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</si>
  <si>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</si>
  <si>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</si>
  <si>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</si>
  <si>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</si>
  <si>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</si>
  <si>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</si>
  <si>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</si>
  <si>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</si>
  <si>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</si>
  <si>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</si>
  <si>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</si>
  <si>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</si>
  <si>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</si>
  <si>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</si>
  <si>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</si>
  <si>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</si>
  <si>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</si>
  <si>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</si>
  <si>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</si>
  <si>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</si>
  <si>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</si>
  <si>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</si>
  <si>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</si>
  <si>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</si>
  <si>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</si>
  <si>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</si>
  <si>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</si>
  <si>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</si>
  <si>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</si>
  <si>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</si>
  <si>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</si>
  <si>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</si>
  <si>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</si>
  <si>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</si>
  <si>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</si>
  <si>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</si>
  <si>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</si>
  <si>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</si>
  <si>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</si>
  <si>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</si>
  <si>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</si>
  <si>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</si>
  <si>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</si>
  <si>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</si>
  <si>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</si>
  <si>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</si>
  <si>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</si>
  <si>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</si>
  <si>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</si>
  <si>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</si>
  <si>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</si>
  <si>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</si>
  <si>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</si>
  <si>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</si>
  <si>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</si>
  <si>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</si>
  <si>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</si>
  <si>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</si>
  <si>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</si>
  <si>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</si>
  <si>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</si>
  <si>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</si>
  <si>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</si>
  <si>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</si>
  <si>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</si>
  <si>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</si>
  <si>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</si>
  <si>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</si>
  <si>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</si>
  <si>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</si>
  <si>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</si>
  <si>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</si>
  <si>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</si>
  <si>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</si>
  <si>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</si>
  <si>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</si>
  <si>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</si>
  <si>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</si>
  <si>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</si>
  <si>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</si>
  <si>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</si>
  <si>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</si>
  <si>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</si>
  <si>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</si>
  <si>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</si>
  <si>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</si>
  <si>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</si>
  <si>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</si>
  <si>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</si>
  <si>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</si>
  <si>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</si>
  <si>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</si>
  <si>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</si>
  <si>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</si>
  <si>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</si>
  <si>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</si>
  <si>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</si>
  <si>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</si>
  <si>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</si>
  <si>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</si>
  <si>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</si>
  <si>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</si>
  <si>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</si>
  <si>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</si>
  <si>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</si>
  <si>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</si>
  <si>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</si>
  <si>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</si>
  <si>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</si>
  <si>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</si>
  <si>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</si>
  <si>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</si>
  <si>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</si>
  <si>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</si>
  <si>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</si>
  <si>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</si>
  <si>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</si>
  <si>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</si>
  <si>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</si>
  <si>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</si>
  <si>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</si>
  <si>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</si>
  <si>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</si>
  <si>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</si>
  <si>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</si>
  <si>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</si>
  <si>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</si>
  <si>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</si>
  <si>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</si>
  <si>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</si>
  <si>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</si>
  <si>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</si>
  <si>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</si>
  <si>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</si>
  <si>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</si>
  <si>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</si>
  <si>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</si>
  <si>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</si>
  <si>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</si>
  <si>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</si>
  <si>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</si>
  <si>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</si>
  <si>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</si>
  <si>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</si>
  <si>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</si>
  <si>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</si>
  <si>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</si>
  <si>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</si>
  <si>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</si>
  <si>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</si>
  <si>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</si>
  <si>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</si>
  <si>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</si>
  <si>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</si>
  <si>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</si>
  <si>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</si>
  <si>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</si>
  <si>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</si>
  <si>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</si>
  <si>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</si>
  <si>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</si>
  <si>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</si>
  <si>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</si>
  <si>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</si>
  <si>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</si>
  <si>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</si>
  <si>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</si>
  <si>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</si>
  <si>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</si>
  <si>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</si>
  <si>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</si>
  <si>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</si>
  <si>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</si>
  <si>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</si>
  <si>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</si>
  <si>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</si>
  <si>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</si>
  <si>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</si>
  <si>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</si>
  <si>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</si>
  <si>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</si>
  <si>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</si>
  <si>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</si>
  <si>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</si>
  <si>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</si>
  <si>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</si>
  <si>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</si>
  <si>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</si>
  <si>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</si>
  <si>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</si>
  <si>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</si>
  <si>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</si>
  <si>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</si>
  <si>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</si>
  <si>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</si>
  <si>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</si>
  <si>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</si>
  <si>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</si>
  <si>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</si>
  <si>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</si>
  <si>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</si>
  <si>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</si>
  <si>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</si>
  <si>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</si>
  <si>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</si>
  <si>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</si>
  <si>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</si>
  <si>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</si>
  <si>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</si>
  <si>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</si>
  <si>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</si>
  <si>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</si>
  <si>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</si>
  <si>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</si>
  <si>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</si>
  <si>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</si>
  <si>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</si>
  <si>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</si>
  <si>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</si>
  <si>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</si>
  <si>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</si>
  <si>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</si>
  <si>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</si>
  <si>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</si>
  <si>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</si>
  <si>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</si>
  <si>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</si>
  <si>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</si>
  <si>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</si>
  <si>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</si>
  <si>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</si>
  <si>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</si>
  <si>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</si>
  <si>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</si>
  <si>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</si>
  <si>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</si>
  <si>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</si>
  <si>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</si>
  <si>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</si>
  <si>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</si>
  <si>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</si>
  <si>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</si>
  <si>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</si>
  <si>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</si>
  <si>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</si>
  <si>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</si>
  <si>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</si>
  <si>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</si>
  <si>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</si>
  <si>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</si>
  <si>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</si>
  <si>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</si>
  <si>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</si>
  <si>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</si>
  <si>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</si>
  <si>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</si>
  <si>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</si>
  <si>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</si>
  <si>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</si>
  <si>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</si>
  <si>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</si>
  <si>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</si>
  <si>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</si>
  <si>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</si>
  <si>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</si>
  <si>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</si>
  <si>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</si>
  <si>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</si>
  <si>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</si>
  <si>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</si>
  <si>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</si>
  <si>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</si>
  <si>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</si>
  <si>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</si>
  <si>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</si>
  <si>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</si>
  <si>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</si>
  <si>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</si>
  <si>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</si>
  <si>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</si>
  <si>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</si>
  <si>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</si>
  <si>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</si>
  <si>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</si>
  <si>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</si>
  <si>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</si>
  <si>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</si>
  <si>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</si>
  <si>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</si>
  <si>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</si>
  <si>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</si>
  <si>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</si>
  <si>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</si>
  <si>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</si>
  <si>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</si>
  <si>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</si>
  <si>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</si>
  <si>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</si>
  <si>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</si>
  <si>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</si>
  <si>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</si>
  <si>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</si>
  <si>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</si>
  <si>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</si>
  <si>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</si>
  <si>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</si>
  <si>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</si>
  <si>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</si>
  <si>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</si>
  <si>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</si>
  <si>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</si>
  <si>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</si>
  <si>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</si>
  <si>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</si>
  <si>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</si>
  <si>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</si>
  <si>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</si>
  <si>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</si>
  <si>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</si>
  <si>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</si>
  <si>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</si>
  <si>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</si>
  <si>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</si>
  <si>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</si>
  <si>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</si>
  <si>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</si>
  <si>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</si>
  <si>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</si>
  <si>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</si>
  <si>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</si>
  <si>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</si>
  <si>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</si>
  <si>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</si>
  <si>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</si>
  <si>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</si>
  <si>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</si>
  <si>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</si>
  <si>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</si>
  <si>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</si>
  <si>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</si>
  <si>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</si>
  <si>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</si>
  <si>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</si>
  <si>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</si>
  <si>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</si>
  <si>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</si>
  <si>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</si>
  <si>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</si>
  <si>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</si>
  <si>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</si>
  <si>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</si>
  <si>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</si>
  <si>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</si>
  <si>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</si>
  <si>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</si>
  <si>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</si>
  <si>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</si>
  <si>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</si>
  <si>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</si>
  <si>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</si>
  <si>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</si>
  <si>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</si>
  <si>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</si>
  <si>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</si>
  <si>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</si>
  <si>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</si>
  <si>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</si>
  <si>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</si>
  <si>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</si>
  <si>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</si>
  <si>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</si>
  <si>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</si>
  <si>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</si>
  <si>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</si>
  <si>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</si>
  <si>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</si>
  <si>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</si>
  <si>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</si>
  <si>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</si>
  <si>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</si>
  <si>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</si>
  <si>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</si>
  <si>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</si>
  <si>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</si>
  <si>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</si>
  <si>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</si>
  <si>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</si>
  <si>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</si>
  <si>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</si>
  <si>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</si>
  <si>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</si>
  <si>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</si>
  <si>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</si>
  <si>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</si>
  <si>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</si>
  <si>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</si>
  <si>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</si>
  <si>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</si>
  <si>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</si>
  <si>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</si>
  <si>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</si>
  <si>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</si>
  <si>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</si>
  <si>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</si>
  <si>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</si>
  <si>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</si>
  <si>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</si>
  <si>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</si>
  <si>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</si>
  <si>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</si>
  <si>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</si>
  <si>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</si>
  <si>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</si>
  <si>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</si>
  <si>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</si>
  <si>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</si>
  <si>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</si>
  <si>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</si>
  <si>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</si>
  <si>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</si>
  <si>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</si>
  <si>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</si>
  <si>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</si>
  <si>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</si>
  <si>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</si>
  <si>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</si>
  <si>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</si>
  <si>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</si>
  <si>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</si>
  <si>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</si>
  <si>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</si>
  <si>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</si>
  <si>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</si>
  <si>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</si>
  <si>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</si>
  <si>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</si>
  <si>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</si>
  <si>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</si>
  <si>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</si>
  <si>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</si>
  <si>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</si>
  <si>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</si>
  <si>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</si>
  <si>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</si>
  <si>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</si>
  <si>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</si>
  <si>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</si>
  <si>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</si>
  <si>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</si>
  <si>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</si>
  <si>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</si>
  <si>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</si>
  <si>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</si>
  <si>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</si>
  <si>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</si>
  <si>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</si>
  <si>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</si>
  <si>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</si>
  <si>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</si>
  <si>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</si>
  <si>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</si>
  <si>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</si>
  <si>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</si>
  <si>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</si>
  <si>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</si>
  <si>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</si>
  <si>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</si>
  <si>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</si>
  <si>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</si>
  <si>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</si>
  <si>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</si>
  <si>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</si>
  <si>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</si>
  <si>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</si>
  <si>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</si>
  <si>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</si>
  <si>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</si>
  <si>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</si>
  <si>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</si>
  <si>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</si>
  <si>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</si>
  <si>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</si>
  <si>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</si>
  <si>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</si>
  <si>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</si>
  <si>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</si>
  <si>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</si>
  <si>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</si>
  <si>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</si>
  <si>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</si>
  <si>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</si>
  <si>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</si>
  <si>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</si>
  <si>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</si>
  <si>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</si>
  <si>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</si>
  <si>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</si>
  <si>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</si>
  <si>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</si>
  <si>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</si>
  <si>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</si>
  <si>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</si>
  <si>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</si>
  <si>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</si>
  <si>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</si>
  <si>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</si>
  <si>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</si>
  <si>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</si>
  <si>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</si>
  <si>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</si>
  <si>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</si>
  <si>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</si>
  <si>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</si>
  <si>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</si>
  <si>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</si>
  <si>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</si>
  <si>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</si>
  <si>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</si>
  <si>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</si>
  <si>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</si>
  <si>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</si>
  <si>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</si>
  <si>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</si>
  <si>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</si>
  <si>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</si>
  <si>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</si>
  <si>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</si>
  <si>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</si>
  <si>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</si>
  <si>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</si>
  <si>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</si>
  <si>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</si>
  <si>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</si>
  <si>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</si>
  <si>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</si>
  <si>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</si>
  <si>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</si>
  <si>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</si>
  <si>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</si>
  <si>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</si>
  <si>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</si>
  <si>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</si>
  <si>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</si>
  <si>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</si>
  <si>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</si>
  <si>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</si>
  <si>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</si>
  <si>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</si>
  <si>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</si>
  <si>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</si>
  <si>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</si>
  <si>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</si>
  <si>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</si>
  <si>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</si>
  <si>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</si>
  <si>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</si>
  <si>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</si>
  <si>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</si>
  <si>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</si>
  <si>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</si>
  <si>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</si>
  <si>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</si>
  <si>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</si>
  <si>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</si>
  <si>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</si>
  <si>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</si>
  <si>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</si>
  <si>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</si>
  <si>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</si>
  <si>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</si>
  <si>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</si>
  <si>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</si>
  <si>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</si>
  <si>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</si>
  <si>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</si>
  <si>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</si>
  <si>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</si>
  <si>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</si>
  <si>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</si>
  <si>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</si>
  <si>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</si>
  <si>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</si>
  <si>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</si>
  <si>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</si>
  <si>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</si>
  <si>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</si>
  <si>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</si>
  <si>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</si>
  <si>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</si>
  <si>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</si>
  <si>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</si>
  <si>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</si>
  <si>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</si>
  <si>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</si>
  <si>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</si>
  <si>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</si>
  <si>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</si>
  <si>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</si>
  <si>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</si>
  <si>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</si>
  <si>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</si>
  <si>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</si>
  <si>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</si>
  <si>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</si>
  <si>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</si>
  <si>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</si>
  <si>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</si>
  <si>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</si>
  <si>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</si>
  <si>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</si>
  <si>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</si>
  <si>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</si>
  <si>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</si>
  <si>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</si>
  <si>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</si>
  <si>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</si>
  <si>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</si>
  <si>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</si>
  <si>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</si>
  <si>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</si>
  <si>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</si>
  <si>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</si>
  <si>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</si>
  <si>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</si>
  <si>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</si>
  <si>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</si>
  <si>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</si>
  <si>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</si>
  <si>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</si>
  <si>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</si>
  <si>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</si>
  <si>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</si>
  <si>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</si>
  <si>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</si>
  <si>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</si>
  <si>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</si>
  <si>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</si>
  <si>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</si>
  <si>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</si>
  <si>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</si>
  <si>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</si>
  <si>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</si>
  <si>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</si>
  <si>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</si>
  <si>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</si>
  <si>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</si>
  <si>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</si>
  <si>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</si>
  <si>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</si>
  <si>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</si>
  <si>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</si>
  <si>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</si>
  <si>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</si>
  <si>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</si>
  <si>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</si>
  <si>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</si>
  <si>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</si>
  <si>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</si>
  <si>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</si>
  <si>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</si>
  <si>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</si>
  <si>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</si>
  <si>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</si>
  <si>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</si>
  <si>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</si>
  <si>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</si>
  <si>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</si>
  <si>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</si>
  <si>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</si>
  <si>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</si>
  <si>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</si>
  <si>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</si>
  <si>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</si>
  <si>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</si>
  <si>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</si>
  <si>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</si>
  <si>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</si>
  <si>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</si>
  <si>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</si>
  <si>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</si>
  <si>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</si>
  <si>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</si>
  <si>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</si>
  <si>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</si>
  <si>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</si>
  <si>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</si>
  <si>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</si>
  <si>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</si>
  <si>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</si>
  <si>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</si>
  <si>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</si>
  <si>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</si>
  <si>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</si>
  <si>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</si>
  <si>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</si>
  <si>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</si>
  <si>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</si>
  <si>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</si>
  <si>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</si>
  <si>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</si>
  <si>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</si>
  <si>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</si>
  <si>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</si>
  <si>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</si>
  <si>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</si>
  <si>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</si>
  <si>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</si>
  <si>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</si>
  <si>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</si>
  <si>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</si>
  <si>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</si>
  <si>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</si>
  <si>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</si>
  <si>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</si>
  <si>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</si>
  <si>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</si>
  <si>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</si>
  <si>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</si>
  <si>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</si>
  <si>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</si>
  <si>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</si>
  <si>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</si>
  <si>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</si>
  <si>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</si>
  <si>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</si>
  <si>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</si>
  <si>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</si>
  <si>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</si>
  <si>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</si>
  <si>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</si>
  <si>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</si>
  <si>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</si>
  <si>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</si>
  <si>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</si>
  <si>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</si>
  <si>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</si>
  <si>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</si>
  <si>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</si>
  <si>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</si>
  <si>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</si>
  <si>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</si>
  <si>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</si>
  <si>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</si>
  <si>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</si>
  <si>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</si>
  <si>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</si>
  <si>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</si>
  <si>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</si>
  <si>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</si>
  <si>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</si>
  <si>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</si>
  <si>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</si>
  <si>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</si>
  <si>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</si>
  <si>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</si>
  <si>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</si>
  <si>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</si>
  <si>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</si>
  <si>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</si>
  <si>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</si>
  <si>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</si>
  <si>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</si>
  <si>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</si>
  <si>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</si>
  <si>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</si>
  <si>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</si>
  <si>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</si>
  <si>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</si>
  <si>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</si>
  <si>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</si>
  <si>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</si>
  <si>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</si>
  <si>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</si>
  <si>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</si>
  <si>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</si>
  <si>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</si>
  <si>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</si>
  <si>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</si>
  <si>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</si>
  <si>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</si>
  <si>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</si>
  <si>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</si>
  <si>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</si>
  <si>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</si>
  <si>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</si>
  <si>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</si>
  <si>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</si>
  <si>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</si>
  <si>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</si>
  <si>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</si>
  <si>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</si>
  <si>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</si>
  <si>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</si>
  <si>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</si>
  <si>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</si>
  <si>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</si>
  <si>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</si>
  <si>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</si>
  <si>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</si>
  <si>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</si>
  <si>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</si>
  <si>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</si>
  <si>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</si>
  <si>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</si>
  <si>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</si>
  <si>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</si>
  <si>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</si>
  <si>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</si>
  <si>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</si>
  <si>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</si>
  <si>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</si>
  <si>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</si>
  <si>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</si>
  <si>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</si>
  <si>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</si>
  <si>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</si>
  <si>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</si>
  <si>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</si>
  <si>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</si>
  <si>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</si>
  <si>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</si>
  <si>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</si>
  <si>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</si>
  <si>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</si>
  <si>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</si>
  <si>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</si>
  <si>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</si>
  <si>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</si>
  <si>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</si>
  <si>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</si>
  <si>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</si>
  <si>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</si>
  <si>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</si>
  <si>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</si>
  <si>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</si>
  <si>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</si>
  <si>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</si>
  <si>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</si>
  <si>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</si>
  <si>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</si>
  <si>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</si>
  <si>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</si>
  <si>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</si>
  <si>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</si>
  <si>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</si>
  <si>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</si>
  <si>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</si>
  <si>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</si>
  <si>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</si>
  <si>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</si>
  <si>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</si>
  <si>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</si>
  <si>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</si>
  <si>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</si>
  <si>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</si>
  <si>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</si>
  <si>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</si>
  <si>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</si>
  <si>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</si>
  <si>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</si>
  <si>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</si>
  <si>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</si>
  <si>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</si>
  <si>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</si>
  <si>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</si>
  <si>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</si>
  <si>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</si>
  <si>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</si>
  <si>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</si>
  <si>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</si>
  <si>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</si>
  <si>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</si>
  <si>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</si>
  <si>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</si>
  <si>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</si>
  <si>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</si>
  <si>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</si>
  <si>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</si>
  <si>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</si>
  <si>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</si>
  <si>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</si>
  <si>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</si>
  <si>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</si>
  <si>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</si>
  <si>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</si>
  <si>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</si>
  <si>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</si>
  <si>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</si>
  <si>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</si>
  <si>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</si>
  <si>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</si>
  <si>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</si>
  <si>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</si>
  <si>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</si>
  <si>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</si>
  <si>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</si>
  <si>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</si>
  <si>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</si>
  <si>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</si>
  <si>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</si>
  <si>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</si>
  <si>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</si>
  <si>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</si>
  <si>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</si>
  <si>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</si>
  <si>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</si>
  <si>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</si>
  <si>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</si>
  <si>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</si>
  <si>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</si>
  <si>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</si>
  <si>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</si>
  <si>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</si>
  <si>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</si>
  <si>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</si>
  <si>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</si>
  <si>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</si>
  <si>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</si>
  <si>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</si>
  <si>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</si>
  <si>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</si>
  <si>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</si>
  <si>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</si>
  <si>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</si>
  <si>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</si>
  <si>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</si>
  <si>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</si>
  <si>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</si>
  <si>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</si>
  <si>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</si>
  <si>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</si>
  <si>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</si>
  <si>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</si>
  <si>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</si>
  <si>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</si>
  <si>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</si>
  <si>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</si>
  <si>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</si>
  <si>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</si>
  <si>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</si>
  <si>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</si>
  <si>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</si>
  <si>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</si>
  <si>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</si>
  <si>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</si>
  <si>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</si>
  <si>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</si>
  <si>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</si>
  <si>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</si>
  <si>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</si>
  <si>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</si>
  <si>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</si>
  <si>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</si>
  <si>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</si>
  <si>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</si>
  <si>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</si>
  <si>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</si>
  <si>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</si>
  <si>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</si>
  <si>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</si>
  <si>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</si>
  <si>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</si>
  <si>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</si>
  <si>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</si>
  <si>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</si>
  <si>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</si>
  <si>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</si>
  <si>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</si>
  <si>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</si>
  <si>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</si>
  <si>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</si>
  <si>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</si>
  <si>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</si>
  <si>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</si>
  <si>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</si>
  <si>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</si>
  <si>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</si>
  <si>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</si>
  <si>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</si>
  <si>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</si>
  <si>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</si>
  <si>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</si>
  <si>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</si>
  <si>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</si>
  <si>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</si>
  <si>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</si>
  <si>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</si>
  <si>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</si>
  <si>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</si>
  <si>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</si>
  <si>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</si>
  <si>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</si>
  <si>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</si>
  <si>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</si>
  <si>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</si>
  <si>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</si>
  <si>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</si>
  <si>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</si>
  <si>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</si>
  <si>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</si>
  <si>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</si>
  <si>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</si>
  <si>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</si>
  <si>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</si>
  <si>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</si>
  <si>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</si>
  <si>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</si>
  <si>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</si>
  <si>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</si>
  <si>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</si>
  <si>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</si>
  <si>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</si>
  <si>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</si>
  <si>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</si>
  <si>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</si>
  <si>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</si>
  <si>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</si>
  <si>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</si>
  <si>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</si>
  <si>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</si>
  <si>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</si>
  <si>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</si>
  <si>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</si>
  <si>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</si>
  <si>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</si>
  <si>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</si>
  <si>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</si>
  <si>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</si>
  <si>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</si>
  <si>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</si>
  <si>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</si>
  <si>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</si>
  <si>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</si>
  <si>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</si>
  <si>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</si>
  <si>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</si>
  <si>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</si>
  <si>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</si>
  <si>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</si>
  <si>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</si>
  <si>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</si>
  <si>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</si>
  <si>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</si>
  <si>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</si>
  <si>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</si>
  <si>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</si>
  <si>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</si>
  <si>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</si>
  <si>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</si>
  <si>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</si>
  <si>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</si>
  <si>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</si>
  <si>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</si>
  <si>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</si>
  <si>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</si>
  <si>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</si>
  <si>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</si>
  <si>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</si>
  <si>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</si>
  <si>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</si>
  <si>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</si>
  <si>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</si>
  <si>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</si>
  <si>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</si>
  <si>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</si>
  <si>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</si>
  <si>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</si>
  <si>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</si>
  <si>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</si>
  <si>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</si>
  <si>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</si>
  <si>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</si>
  <si>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</si>
  <si>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</si>
  <si>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</si>
  <si>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</si>
  <si>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</si>
  <si>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</si>
  <si>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</si>
  <si>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</si>
  <si>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</si>
  <si>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</si>
  <si>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</si>
  <si>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</si>
  <si>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</si>
  <si>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</si>
  <si>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</si>
  <si>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</si>
  <si>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</si>
  <si>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</si>
  <si>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</si>
  <si>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</si>
  <si>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</si>
  <si>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</si>
  <si>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</si>
  <si>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</si>
  <si>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</si>
  <si>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</si>
  <si>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</si>
  <si>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</si>
  <si>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</si>
  <si>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</si>
  <si>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</si>
  <si>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</si>
  <si>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</si>
  <si>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</si>
  <si>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</si>
  <si>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</si>
  <si>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</si>
  <si>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</si>
  <si>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</si>
  <si>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</si>
  <si>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</si>
  <si>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</si>
  <si>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</si>
  <si>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</si>
  <si>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</si>
  <si>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</si>
  <si>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</si>
  <si>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</si>
  <si>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</si>
  <si>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</si>
  <si>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</si>
  <si>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</si>
  <si>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</si>
  <si>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</si>
  <si>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</si>
  <si>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</si>
  <si>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</si>
  <si>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</si>
  <si>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</si>
  <si>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</si>
  <si>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</si>
  <si>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</si>
  <si>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</si>
  <si>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</si>
  <si>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</si>
  <si>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</si>
  <si>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</si>
  <si>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</si>
  <si>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</si>
  <si>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</si>
  <si>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</si>
  <si>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</si>
  <si>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</si>
  <si>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</si>
  <si>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</si>
  <si>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</si>
  <si>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</si>
  <si>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</si>
  <si>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</si>
  <si>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</si>
  <si>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</si>
  <si>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</si>
  <si>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</si>
  <si>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</si>
  <si>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</si>
  <si>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</si>
  <si>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</si>
  <si>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</si>
  <si>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</si>
  <si>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</si>
  <si>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</si>
  <si>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</si>
  <si>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</si>
  <si>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</si>
  <si>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</si>
  <si>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</si>
  <si>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</si>
  <si>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</si>
  <si>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</si>
  <si>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</si>
  <si>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</si>
  <si>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</si>
  <si>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</si>
  <si>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</si>
  <si>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</si>
  <si>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</si>
  <si>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</si>
  <si>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</si>
  <si>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</si>
  <si>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</si>
  <si>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</si>
  <si>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</si>
  <si>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</si>
  <si>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</si>
  <si>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</si>
  <si>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</si>
  <si>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</si>
  <si>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</si>
  <si>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</si>
  <si>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</si>
  <si>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</si>
  <si>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</si>
  <si>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</si>
  <si>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</si>
  <si>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</si>
  <si>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</si>
  <si>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</si>
  <si>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</si>
  <si>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</si>
  <si>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</si>
  <si>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</si>
  <si>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</si>
  <si>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</si>
  <si>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</si>
  <si>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</si>
  <si>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</si>
  <si>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</si>
  <si>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</si>
  <si>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</si>
  <si>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</si>
  <si>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</si>
  <si>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</si>
  <si>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</si>
  <si>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</si>
  <si>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</si>
  <si>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</si>
  <si>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</si>
  <si>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</si>
  <si>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</si>
  <si>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</si>
  <si>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</si>
  <si>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</si>
  <si>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</si>
  <si>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</si>
  <si>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</si>
  <si>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</si>
  <si>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</si>
  <si>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</si>
  <si>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</si>
  <si>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</si>
  <si>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</si>
  <si>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</si>
  <si>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</si>
  <si>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</si>
  <si>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</si>
  <si>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</si>
  <si>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</si>
  <si>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</si>
  <si>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</si>
  <si>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</si>
  <si>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</si>
  <si>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</si>
  <si>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</si>
  <si>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</si>
  <si>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</si>
  <si>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</si>
  <si>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</si>
  <si>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</si>
  <si>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</si>
  <si>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</si>
  <si>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</si>
  <si>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</si>
  <si>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</si>
  <si>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</si>
  <si>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</si>
  <si>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</si>
  <si>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</si>
  <si>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</si>
  <si>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</si>
  <si>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</si>
  <si>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</si>
  <si>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</si>
  <si>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</si>
  <si>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</si>
  <si>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</si>
  <si>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</si>
  <si>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</si>
  <si>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</si>
  <si>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</si>
  <si>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</si>
  <si>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</si>
  <si>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</si>
  <si>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</si>
  <si>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</si>
  <si>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</si>
  <si>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</si>
  <si>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</si>
  <si>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</si>
  <si>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</si>
  <si>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</si>
  <si>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</si>
  <si>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</si>
  <si>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</si>
  <si>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</si>
  <si>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</si>
  <si>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</si>
  <si>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</si>
  <si>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</si>
  <si>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</si>
  <si>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</si>
  <si>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</si>
  <si>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</si>
  <si>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</si>
  <si>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</si>
  <si>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</si>
  <si>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</si>
  <si>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</si>
  <si>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</si>
  <si>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</si>
  <si>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</si>
  <si>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</si>
  <si>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</si>
  <si>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</si>
  <si>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</si>
  <si>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</si>
  <si>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</si>
  <si>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</si>
  <si>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</si>
  <si>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</si>
  <si>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</si>
  <si>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</si>
  <si>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</si>
  <si>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</si>
  <si>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</si>
  <si>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</si>
  <si>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</si>
  <si>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</si>
  <si>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</si>
  <si>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</si>
  <si>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</si>
  <si>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</si>
  <si>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</si>
  <si>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</si>
  <si>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</si>
  <si>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</si>
  <si>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</si>
  <si>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</si>
  <si>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</si>
  <si>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</si>
  <si>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</si>
  <si>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</si>
  <si>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</si>
  <si>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</si>
  <si>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</si>
  <si>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</si>
  <si>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</si>
  <si>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</si>
  <si>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</si>
  <si>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</si>
  <si>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</si>
  <si>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</si>
  <si>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</si>
  <si>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</si>
  <si>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</si>
  <si>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</si>
  <si>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</si>
  <si>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</si>
  <si>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</si>
  <si>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</si>
  <si>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</si>
  <si>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</si>
  <si>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</si>
  <si>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</si>
  <si>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</si>
  <si>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</si>
  <si>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</si>
  <si>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</si>
  <si>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</si>
  <si>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</si>
  <si>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</si>
  <si>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</si>
  <si>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</si>
  <si>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</si>
  <si>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</si>
  <si>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</si>
  <si>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</si>
  <si>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</si>
  <si>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</si>
  <si>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</si>
  <si>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</si>
  <si>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</si>
  <si>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</si>
  <si>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</si>
  <si>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</si>
  <si>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</si>
  <si>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</si>
  <si>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</si>
  <si>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</si>
  <si>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</si>
  <si>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</si>
  <si>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</si>
  <si>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</si>
  <si>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</si>
  <si>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</si>
  <si>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</si>
  <si>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</si>
  <si>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</si>
  <si>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</si>
  <si>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</si>
  <si>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</si>
  <si>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</si>
  <si>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</si>
  <si>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</si>
  <si>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</si>
  <si>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</si>
  <si>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</si>
  <si>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</si>
  <si>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</si>
  <si>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</si>
  <si>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</si>
  <si>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</si>
  <si>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</si>
  <si>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</si>
  <si>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</si>
  <si>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</si>
  <si>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</si>
  <si>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</si>
  <si>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</si>
  <si>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</si>
  <si>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</si>
  <si>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</si>
  <si>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</si>
  <si>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</si>
  <si>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</si>
  <si>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</si>
  <si>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</si>
  <si>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</si>
  <si>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</si>
  <si>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</si>
  <si>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</si>
  <si>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</si>
  <si>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</si>
  <si>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</si>
  <si>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</si>
  <si>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</si>
  <si>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</si>
  <si>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</si>
  <si>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</si>
  <si>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</si>
  <si>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</si>
  <si>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</si>
  <si>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</si>
  <si>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</si>
  <si>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</si>
  <si>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</si>
  <si>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</si>
  <si>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</si>
  <si>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</si>
  <si>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</si>
  <si>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</si>
  <si>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</si>
  <si>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</si>
  <si>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</si>
  <si>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</si>
  <si>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</si>
  <si>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</si>
  <si>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</si>
  <si>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</si>
  <si>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</si>
  <si>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</si>
  <si>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</si>
  <si>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</si>
  <si>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</si>
  <si>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</si>
  <si>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</si>
  <si>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</si>
  <si>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</si>
  <si>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</si>
  <si>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</si>
  <si>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</si>
  <si>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</si>
  <si>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</si>
  <si>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</si>
  <si>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</si>
  <si>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</si>
  <si>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</si>
  <si>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</si>
  <si>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</si>
  <si>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</si>
  <si>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</si>
  <si>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</si>
  <si>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</si>
  <si>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</si>
  <si>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</si>
  <si>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</si>
  <si>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</si>
  <si>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</si>
  <si>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</si>
  <si>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</si>
  <si>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</si>
  <si>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</si>
  <si>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</si>
  <si>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</si>
  <si>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</si>
  <si>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</si>
  <si>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</si>
  <si>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</si>
  <si>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</si>
  <si>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</si>
  <si>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</si>
  <si>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</si>
  <si>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</si>
  <si>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</si>
  <si>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</si>
  <si>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</si>
  <si>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</si>
  <si>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</si>
  <si>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</si>
  <si>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</si>
  <si>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</si>
  <si>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</si>
  <si>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</si>
  <si>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</si>
  <si>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</si>
  <si>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</si>
  <si>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</si>
  <si>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</si>
  <si>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</si>
  <si>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</si>
  <si>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</si>
  <si>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</si>
  <si>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</si>
  <si>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</si>
  <si>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</si>
  <si>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</si>
  <si>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</si>
  <si>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</si>
  <si>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</si>
  <si>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</si>
  <si>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</si>
  <si>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</si>
  <si>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</si>
  <si>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</si>
  <si>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</si>
  <si>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</si>
  <si>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</si>
  <si>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</si>
  <si>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</si>
  <si>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</si>
  <si>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</si>
  <si>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</si>
  <si>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</si>
  <si>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</si>
  <si>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</si>
  <si>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</si>
  <si>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</si>
  <si>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</si>
  <si>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</si>
  <si>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</si>
  <si>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</si>
  <si>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</si>
  <si>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</si>
  <si>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</si>
  <si>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</si>
  <si>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</si>
  <si>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</si>
  <si>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</si>
  <si>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</si>
  <si>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</si>
  <si>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</si>
  <si>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</si>
  <si>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</si>
  <si>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</si>
  <si>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</si>
  <si>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</si>
  <si>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</si>
  <si>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</si>
  <si>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</si>
  <si>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</si>
  <si>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</si>
  <si>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</si>
  <si>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</si>
  <si>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</si>
  <si>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</si>
  <si>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</si>
  <si>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</si>
  <si>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</si>
  <si>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</si>
  <si>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</si>
  <si>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</si>
  <si>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</si>
  <si>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</si>
  <si>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</si>
  <si>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</si>
  <si>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</si>
  <si>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</si>
  <si>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</si>
  <si>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</si>
  <si>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</si>
  <si>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</si>
  <si>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</si>
  <si>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</si>
  <si>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</si>
  <si>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</si>
  <si>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</si>
  <si>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</si>
  <si>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</si>
  <si>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</si>
  <si>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</si>
  <si>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</si>
  <si>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</si>
  <si>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</si>
  <si>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</si>
  <si>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</si>
  <si>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</si>
  <si>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</si>
  <si>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</si>
  <si>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</si>
  <si>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</si>
  <si>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</si>
  <si>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</si>
  <si>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</si>
  <si>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</si>
  <si>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</si>
  <si>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</si>
  <si>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</si>
  <si>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</si>
  <si>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</si>
  <si>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</si>
  <si>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</si>
  <si>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</si>
  <si>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</si>
  <si>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</si>
  <si>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</si>
  <si>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</si>
  <si>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</si>
  <si>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</si>
  <si>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</si>
  <si>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</si>
  <si>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</si>
  <si>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</si>
  <si>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</si>
  <si>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</si>
  <si>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</si>
  <si>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</si>
  <si>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</si>
  <si>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</si>
  <si>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</si>
  <si>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</si>
  <si>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</si>
  <si>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</si>
  <si>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</si>
  <si>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</si>
  <si>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</si>
  <si>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</si>
  <si>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</si>
  <si>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</si>
  <si>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</si>
  <si>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</si>
  <si>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</si>
  <si>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</si>
  <si>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</si>
  <si>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</si>
  <si>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</si>
  <si>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</si>
  <si>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</si>
  <si>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</si>
  <si>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</si>
  <si>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</si>
  <si>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</si>
  <si>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</si>
  <si>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</si>
  <si>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</si>
  <si>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</si>
  <si>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</si>
  <si>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</si>
  <si>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</si>
  <si>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</si>
  <si>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</si>
  <si>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</si>
  <si>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</si>
  <si>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</si>
  <si>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</si>
  <si>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</si>
  <si>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</si>
  <si>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</si>
  <si>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</si>
  <si>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</si>
  <si>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</si>
  <si>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</si>
  <si>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</si>
  <si>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</si>
  <si>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</si>
  <si>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</si>
  <si>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</si>
  <si>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</si>
  <si>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</si>
  <si>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</si>
  <si>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</si>
  <si>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</si>
  <si>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</si>
  <si>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</si>
  <si>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</si>
  <si>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</si>
  <si>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</si>
  <si>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</si>
  <si>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</si>
  <si>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</si>
  <si>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</si>
  <si>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</si>
  <si>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</si>
  <si>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</si>
  <si>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</si>
  <si>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</si>
  <si>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</si>
  <si>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</si>
  <si>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</si>
  <si>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</si>
  <si>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</si>
  <si>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</si>
  <si>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</si>
  <si>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</si>
  <si>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</si>
  <si>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</si>
  <si>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</si>
  <si>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</si>
  <si>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</si>
  <si>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</si>
  <si>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</si>
  <si>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</si>
  <si>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</si>
  <si>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</si>
  <si>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</si>
  <si>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</si>
  <si>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</si>
  <si>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</si>
  <si>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</si>
  <si>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</si>
  <si>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</si>
  <si>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</si>
  <si>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</si>
  <si>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</si>
  <si>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</si>
  <si>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</si>
  <si>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</si>
  <si>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</si>
  <si>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</si>
  <si>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</si>
  <si>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</si>
  <si>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</si>
  <si>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</si>
  <si>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</si>
  <si>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</si>
  <si>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</si>
  <si>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</si>
  <si>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</si>
  <si>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</si>
  <si>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</si>
  <si>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</si>
  <si>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</si>
  <si>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</si>
  <si>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</si>
  <si>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</si>
  <si>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</si>
  <si>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</si>
  <si>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</si>
  <si>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</si>
  <si>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</si>
  <si>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</si>
  <si>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</si>
  <si>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</si>
  <si>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</si>
  <si>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</si>
  <si>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</si>
  <si>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</si>
  <si>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</si>
  <si>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</si>
  <si>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</si>
  <si>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</si>
  <si>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</si>
  <si>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</si>
  <si>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</si>
  <si>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</si>
  <si>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</si>
  <si>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</si>
  <si>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</si>
  <si>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</si>
  <si>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</si>
  <si>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</si>
  <si>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</si>
  <si>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</si>
  <si>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</si>
  <si>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</si>
  <si>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</si>
  <si>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</si>
  <si>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</si>
  <si>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</si>
  <si>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</si>
  <si>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</si>
  <si>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</si>
  <si>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</si>
  <si>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</si>
  <si>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</si>
  <si>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</si>
  <si>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</si>
  <si>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</si>
  <si>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</si>
  <si>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</si>
  <si>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</si>
  <si>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</si>
  <si>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</si>
  <si>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</si>
  <si>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</si>
  <si>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</si>
  <si>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</si>
  <si>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</si>
  <si>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</si>
  <si>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</si>
  <si>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</si>
  <si>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</si>
  <si>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</si>
  <si>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</si>
  <si>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</si>
  <si>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</si>
  <si>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</si>
  <si>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</si>
  <si>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</si>
  <si>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</si>
  <si>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</si>
  <si>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</si>
  <si>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</si>
  <si>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</si>
  <si>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</si>
  <si>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</si>
  <si>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</si>
  <si>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</si>
  <si>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</si>
  <si>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</si>
  <si>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</si>
  <si>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</si>
  <si>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</si>
  <si>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</si>
  <si>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</si>
  <si>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</si>
  <si>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</si>
  <si>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</si>
  <si>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</si>
  <si>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</si>
  <si>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</si>
  <si>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</si>
  <si>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</si>
  <si>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</si>
  <si>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</si>
  <si>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</si>
  <si>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</si>
  <si>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</si>
  <si>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</si>
  <si>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</si>
  <si>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</si>
  <si>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</si>
  <si>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</si>
  <si>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</si>
  <si>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</si>
  <si>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</si>
  <si>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</si>
  <si>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</si>
  <si>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</si>
  <si>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</si>
  <si>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</si>
  <si>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</si>
  <si>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</si>
  <si>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</si>
  <si>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</si>
  <si>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</si>
  <si>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</si>
  <si>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</si>
  <si>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</si>
  <si>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</si>
  <si>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</si>
  <si>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</si>
  <si>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</si>
  <si>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</si>
  <si>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</si>
  <si>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</si>
  <si>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</si>
  <si>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</si>
  <si>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</si>
  <si>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</si>
  <si>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</si>
  <si>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</si>
  <si>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</si>
  <si>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</si>
  <si>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</si>
  <si>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</si>
  <si>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</si>
  <si>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</si>
  <si>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</si>
  <si>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</si>
  <si>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</si>
  <si>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</si>
  <si>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</si>
  <si>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</si>
  <si>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</si>
  <si>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</si>
  <si>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</si>
  <si>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</si>
  <si>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</si>
  <si>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</si>
  <si>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</si>
  <si>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</si>
  <si>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</si>
  <si>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</si>
  <si>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</si>
  <si>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</si>
  <si>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</si>
  <si>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</si>
  <si>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</si>
  <si>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</si>
  <si>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</si>
  <si>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</si>
  <si>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</si>
  <si>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</si>
  <si>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</si>
  <si>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</si>
  <si>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</si>
  <si>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</si>
  <si>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</si>
  <si>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</si>
  <si>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</si>
  <si>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</si>
  <si>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</si>
  <si>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</si>
  <si>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</si>
  <si>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</si>
  <si>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</si>
  <si>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</si>
  <si>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</si>
  <si>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</si>
  <si>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</si>
  <si>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</si>
  <si>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</si>
  <si>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</si>
  <si>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</si>
  <si>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</si>
  <si>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</si>
  <si>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</si>
  <si>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</si>
  <si>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</si>
  <si>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</si>
  <si>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</si>
  <si>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</si>
  <si>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</si>
  <si>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</si>
  <si>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</si>
  <si>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</si>
  <si>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</si>
  <si>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</si>
  <si>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</si>
  <si>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</si>
  <si>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</si>
  <si>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</si>
  <si>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</si>
  <si>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</si>
  <si>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</si>
  <si>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</si>
  <si>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</si>
  <si>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</si>
  <si>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</si>
  <si>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</si>
  <si>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</si>
  <si>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</si>
  <si>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</si>
  <si>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</si>
  <si>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</si>
  <si>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</si>
  <si>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</si>
  <si>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</si>
  <si>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</si>
  <si>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</si>
  <si>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</si>
  <si>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</si>
  <si>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</si>
  <si>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</si>
  <si>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</si>
  <si>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</si>
  <si>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</si>
  <si>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</si>
  <si>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</si>
  <si>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</si>
  <si>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</si>
  <si>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</si>
  <si>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</si>
  <si>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</si>
  <si>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</si>
  <si>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</si>
  <si>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</si>
  <si>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</si>
  <si>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</si>
  <si>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</si>
  <si>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</si>
  <si>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</si>
  <si>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</si>
  <si>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</si>
  <si>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</si>
  <si>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</si>
  <si>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</si>
  <si>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</si>
  <si>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</si>
  <si>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</si>
  <si>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</si>
  <si>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</si>
  <si>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</si>
  <si>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</si>
  <si>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</si>
  <si>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</si>
  <si>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</si>
  <si>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</si>
  <si>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</si>
  <si>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</si>
  <si>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</si>
  <si>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</si>
  <si>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</si>
  <si>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</si>
  <si>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</si>
  <si>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</si>
  <si>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</si>
  <si>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</si>
  <si>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</si>
  <si>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</si>
  <si>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</si>
  <si>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</si>
  <si>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</si>
  <si>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</si>
  <si>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</si>
  <si>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</si>
  <si>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</si>
  <si>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</si>
  <si>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</si>
  <si>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</si>
  <si>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</si>
  <si>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</si>
  <si>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</si>
  <si>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</si>
  <si>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</si>
  <si>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</si>
  <si>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</si>
  <si>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</si>
  <si>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</si>
  <si>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</si>
  <si>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</si>
  <si>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</si>
  <si>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</si>
  <si>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</si>
  <si>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</si>
  <si>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</si>
  <si>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</si>
  <si>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</si>
  <si>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</si>
  <si>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</si>
  <si>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</si>
  <si>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</si>
  <si>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</si>
  <si>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</si>
  <si>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</si>
  <si>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</si>
  <si>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</si>
  <si>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</si>
  <si>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</si>
  <si>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</si>
  <si>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</si>
  <si>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</si>
  <si>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</si>
  <si>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</si>
  <si>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</si>
  <si>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</si>
  <si>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</si>
  <si>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</si>
  <si>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</si>
  <si>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</si>
  <si>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</si>
  <si>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</si>
  <si>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</si>
  <si>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</si>
  <si>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</si>
  <si>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</si>
  <si>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</si>
  <si>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</si>
  <si>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</si>
  <si>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</si>
  <si>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</si>
  <si>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</si>
  <si>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</si>
  <si>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</si>
  <si>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</si>
  <si>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</si>
  <si>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</si>
  <si>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</si>
  <si>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</si>
  <si>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</si>
  <si>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</si>
  <si>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</si>
  <si>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</si>
  <si>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</si>
  <si>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</si>
  <si>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</si>
  <si>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</si>
  <si>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</si>
  <si>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</si>
  <si>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</si>
  <si>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</si>
  <si>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</si>
  <si>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</si>
  <si>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</si>
  <si>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</si>
  <si>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</si>
  <si>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</si>
  <si>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</si>
  <si>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</si>
  <si>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</si>
  <si>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</si>
  <si>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</si>
  <si>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</si>
  <si>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</si>
  <si>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</si>
  <si>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</si>
  <si>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</si>
  <si>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</si>
  <si>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</si>
  <si>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</si>
  <si>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</si>
  <si>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</si>
  <si>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</si>
  <si>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</si>
  <si>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</si>
  <si>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</si>
  <si>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</si>
  <si>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</si>
  <si>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</si>
  <si>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</si>
  <si>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</si>
  <si>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</si>
  <si>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</si>
  <si>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</si>
  <si>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</si>
  <si>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</si>
  <si>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</si>
  <si>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</si>
  <si>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</si>
  <si>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</si>
  <si>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</si>
  <si>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</si>
  <si>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</si>
  <si>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</si>
  <si>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</si>
  <si>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</si>
  <si>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</si>
  <si>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</si>
  <si>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</si>
  <si>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</si>
  <si>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</si>
  <si>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</si>
  <si>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</si>
  <si>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</si>
  <si>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</si>
  <si>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</si>
  <si>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</si>
  <si>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</si>
  <si>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</si>
  <si>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</si>
  <si>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</si>
  <si>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</si>
  <si>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</si>
  <si>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</si>
  <si>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</si>
  <si>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</si>
  <si>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</si>
  <si>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</si>
  <si>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</si>
  <si>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</si>
  <si>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</si>
  <si>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</si>
  <si>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</si>
  <si>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</si>
  <si>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</si>
  <si>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</si>
  <si>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</si>
  <si>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</si>
  <si>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</si>
  <si>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</si>
  <si>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</si>
  <si>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</si>
  <si>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</si>
  <si>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</si>
  <si>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</si>
  <si>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</si>
  <si>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</si>
  <si>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</si>
  <si>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</si>
  <si>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</si>
  <si>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</si>
  <si>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</si>
  <si>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</si>
  <si>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</si>
  <si>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</si>
  <si>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</si>
  <si>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</si>
  <si>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</si>
  <si>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</si>
  <si>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</si>
  <si>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</si>
  <si>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</si>
  <si>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</si>
  <si>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</si>
  <si>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</si>
  <si>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</si>
  <si>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</si>
  <si>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</si>
  <si>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</si>
  <si>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</si>
  <si>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</si>
  <si>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</si>
  <si>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</si>
  <si>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</si>
  <si>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</si>
  <si>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</si>
  <si>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</si>
  <si>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</si>
  <si>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</si>
  <si>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</si>
  <si>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</si>
  <si>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</si>
  <si>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</si>
  <si>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</si>
  <si>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</si>
  <si>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</si>
  <si>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</si>
  <si>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</si>
  <si>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</si>
  <si>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</si>
  <si>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</si>
  <si>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</si>
  <si>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</si>
  <si>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</si>
  <si>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</si>
  <si>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</si>
  <si>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</si>
  <si>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</si>
  <si>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</si>
  <si>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</si>
  <si>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</si>
  <si>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</si>
  <si>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</si>
  <si>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</si>
  <si>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</si>
  <si>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</si>
  <si>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</si>
  <si>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</si>
  <si>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</si>
  <si>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</si>
  <si>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</si>
  <si>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</si>
  <si>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</si>
  <si>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</si>
  <si>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</si>
  <si>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</si>
  <si>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</si>
  <si>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</si>
  <si>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</si>
  <si>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</si>
  <si>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</si>
  <si>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</si>
  <si>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</si>
  <si>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</si>
  <si>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</si>
  <si>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</si>
  <si>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</si>
  <si>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</si>
  <si>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</si>
  <si>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</si>
  <si>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</si>
  <si>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</si>
  <si>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</si>
  <si>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</si>
  <si>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</si>
  <si>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</si>
  <si>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</si>
  <si>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</si>
  <si>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</si>
  <si>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</si>
  <si>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</si>
  <si>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</si>
  <si>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</si>
  <si>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</si>
  <si>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</si>
  <si>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</si>
  <si>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</si>
  <si>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</si>
  <si>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</si>
  <si>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</si>
  <si>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</si>
  <si>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</si>
  <si>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</si>
  <si>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</si>
  <si>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</si>
  <si>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</si>
  <si>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</si>
  <si>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</si>
  <si>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</si>
  <si>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</si>
  <si>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</si>
  <si>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</si>
  <si>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</si>
  <si>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</si>
  <si>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</si>
  <si>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</si>
  <si>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</si>
  <si>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</si>
  <si>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</si>
  <si>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</si>
  <si>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</si>
  <si>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</si>
  <si>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</si>
  <si>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</si>
  <si>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</si>
  <si>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</si>
  <si>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</si>
  <si>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</si>
  <si>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</si>
  <si>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</si>
  <si>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</si>
  <si>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</si>
  <si>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</si>
  <si>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</si>
  <si>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</si>
  <si>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</si>
  <si>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</si>
  <si>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</si>
  <si>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</si>
  <si>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</si>
  <si>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</si>
  <si>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</si>
  <si>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</si>
  <si>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</si>
  <si>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</si>
  <si>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</si>
  <si>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</si>
  <si>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</si>
  <si>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</si>
  <si>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</si>
  <si>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</si>
  <si>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</si>
  <si>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</si>
  <si>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</si>
  <si>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</si>
  <si>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</si>
  <si>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</si>
  <si>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</si>
  <si>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</si>
  <si>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</si>
  <si>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</si>
  <si>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</si>
  <si>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</si>
  <si>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</si>
  <si>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</si>
  <si>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</si>
  <si>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</si>
  <si>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</si>
  <si>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</si>
  <si>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</si>
  <si>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</si>
  <si>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</si>
  <si>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</si>
  <si>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</si>
  <si>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</si>
  <si>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</si>
  <si>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</si>
  <si>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</si>
  <si>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</si>
  <si>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</si>
  <si>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</si>
  <si>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</si>
  <si>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</si>
  <si>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</si>
  <si>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</si>
  <si>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</si>
  <si>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</si>
  <si>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</si>
  <si>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</si>
  <si>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</si>
  <si>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</si>
  <si>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</si>
  <si>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</si>
  <si>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</si>
  <si>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</si>
  <si>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</si>
  <si>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</si>
  <si>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</si>
  <si>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</si>
  <si>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</si>
  <si>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</si>
  <si>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</si>
  <si>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</si>
  <si>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</si>
  <si>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</si>
  <si>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</si>
  <si>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</si>
  <si>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</si>
  <si>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</si>
  <si>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</si>
  <si>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</si>
  <si>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</si>
  <si>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</si>
  <si>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</si>
  <si>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</si>
  <si>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</si>
  <si>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</si>
  <si>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</si>
  <si>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</si>
  <si>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</si>
  <si>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</si>
  <si>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</si>
  <si>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</si>
  <si>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</si>
  <si>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</si>
  <si>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</si>
  <si>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</si>
  <si>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</si>
  <si>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</si>
  <si>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</si>
  <si>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</si>
  <si>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</si>
  <si>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</si>
  <si>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</si>
  <si>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</si>
  <si>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</si>
  <si>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</si>
  <si>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</si>
  <si>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</si>
  <si>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</si>
  <si>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</si>
  <si>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</si>
  <si>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</si>
  <si>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</si>
  <si>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</si>
  <si>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</si>
  <si>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</si>
  <si>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</si>
  <si>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</si>
  <si>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</si>
  <si>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</si>
  <si>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</si>
  <si>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</si>
  <si>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</si>
  <si>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</si>
  <si>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</si>
  <si>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</si>
  <si>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</si>
  <si>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</si>
  <si>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</si>
  <si>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</si>
  <si>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</si>
  <si>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</si>
  <si>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</si>
  <si>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</si>
  <si>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</si>
  <si>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</si>
  <si>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</si>
  <si>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</si>
  <si>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</si>
  <si>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</si>
  <si>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</si>
  <si>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</si>
  <si>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</si>
  <si>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</si>
  <si>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</si>
  <si>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</si>
  <si>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</si>
  <si>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</si>
  <si>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</si>
  <si>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</si>
  <si>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</si>
  <si>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</si>
  <si>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</si>
  <si>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</si>
  <si>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</si>
  <si>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</si>
  <si>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</si>
  <si>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</si>
  <si>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</si>
  <si>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</si>
  <si>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</si>
  <si>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</si>
  <si>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</si>
  <si>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</si>
  <si>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</si>
  <si>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</si>
  <si>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</si>
  <si>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</si>
  <si>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</si>
  <si>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</si>
  <si>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</si>
  <si>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</si>
  <si>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</si>
  <si>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</si>
  <si>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</si>
  <si>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</si>
  <si>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</si>
  <si>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</si>
  <si>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</si>
  <si>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</si>
  <si>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</si>
  <si>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</si>
  <si>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</si>
  <si>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</si>
  <si>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</si>
  <si>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</si>
  <si>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</si>
  <si>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</si>
  <si>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</si>
  <si>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</si>
  <si>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</si>
  <si>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</si>
  <si>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</si>
  <si>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</si>
  <si>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</si>
  <si>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</si>
  <si>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</si>
  <si>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</si>
  <si>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</si>
  <si>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</si>
  <si>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</si>
  <si>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</si>
  <si>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</si>
  <si>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</si>
  <si>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</si>
  <si>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</si>
  <si>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</si>
  <si>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</si>
  <si>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</si>
  <si>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</si>
  <si>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</si>
  <si>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</si>
  <si>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</si>
  <si>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</si>
  <si>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</si>
  <si>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</si>
  <si>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</si>
  <si>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</si>
  <si>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</si>
  <si>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</si>
  <si>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</si>
  <si>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</si>
  <si>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</si>
  <si>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</si>
  <si>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</si>
  <si>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</si>
  <si>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</si>
  <si>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</si>
  <si>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</si>
  <si>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</si>
  <si>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</si>
  <si>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</si>
  <si>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</si>
  <si>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</si>
  <si>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</si>
  <si>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</si>
  <si>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</si>
  <si>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</si>
  <si>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</si>
  <si>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</si>
  <si>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</si>
  <si>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</si>
  <si>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</si>
  <si>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</si>
  <si>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</si>
  <si>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</si>
  <si>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</si>
  <si>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</si>
  <si>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</si>
  <si>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</si>
  <si>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</si>
  <si>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</si>
  <si>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</si>
  <si>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</si>
  <si>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</si>
  <si>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</si>
  <si>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</si>
  <si>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</si>
  <si>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</si>
  <si>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</si>
  <si>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</si>
  <si>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</si>
  <si>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</si>
  <si>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</si>
  <si>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</si>
  <si>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</si>
  <si>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</si>
  <si>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</si>
  <si>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</si>
  <si>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</si>
  <si>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</si>
  <si>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</si>
  <si>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</si>
  <si>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</si>
  <si>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</si>
  <si>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</si>
  <si>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</si>
  <si>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</si>
  <si>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</si>
  <si>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</si>
  <si>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</si>
  <si>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</si>
  <si>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</si>
  <si>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</si>
  <si>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</si>
  <si>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</si>
  <si>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</si>
  <si>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</si>
  <si>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</si>
  <si>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</si>
  <si>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</si>
  <si>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</si>
  <si>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</si>
  <si>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</si>
  <si>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</si>
  <si>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</si>
  <si>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</si>
  <si>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</si>
  <si>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</si>
  <si>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</si>
  <si>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</si>
  <si>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</si>
  <si>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</si>
  <si>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</si>
  <si>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</si>
  <si>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</si>
  <si>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</si>
  <si>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</si>
  <si>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</si>
  <si>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</si>
  <si>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</si>
  <si>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</si>
  <si>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</si>
  <si>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</si>
  <si>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</si>
  <si>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</si>
  <si>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</si>
  <si>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</si>
  <si>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</si>
  <si>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</si>
  <si>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</si>
  <si>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</si>
  <si>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</si>
  <si>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</si>
  <si>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</si>
  <si>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</si>
  <si>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</si>
  <si>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</si>
  <si>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</si>
  <si>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</si>
  <si>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</si>
  <si>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</si>
  <si>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</si>
  <si>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</si>
  <si>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</si>
  <si>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</si>
  <si>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</si>
  <si>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</si>
  <si>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</si>
  <si>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</si>
  <si>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</si>
  <si>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</si>
  <si>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</si>
  <si>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</si>
  <si>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</si>
  <si>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</si>
  <si>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</si>
  <si>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</si>
  <si>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</si>
  <si>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</si>
  <si>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</si>
  <si>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</si>
  <si>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</si>
  <si>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</si>
  <si>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</si>
  <si>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</si>
  <si>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</si>
  <si>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</si>
  <si>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</si>
  <si>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</si>
  <si>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</si>
  <si>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</si>
  <si>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</si>
  <si>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</si>
  <si>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</si>
  <si>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</si>
  <si>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</si>
  <si>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</si>
  <si>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</si>
  <si>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</si>
  <si>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</si>
  <si>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</si>
  <si>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</si>
  <si>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</si>
  <si>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</si>
  <si>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</si>
  <si>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</si>
  <si>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</si>
  <si>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</si>
  <si>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</si>
  <si>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</si>
  <si>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</si>
  <si>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</si>
  <si>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</si>
  <si>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</si>
  <si>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</si>
  <si>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</si>
  <si>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</si>
  <si>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</si>
  <si>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</si>
  <si>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</si>
  <si>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</si>
  <si>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</si>
  <si>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</si>
  <si>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</si>
  <si>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</si>
  <si>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</si>
  <si>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</si>
  <si>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</si>
  <si>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</si>
  <si>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</si>
  <si>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</si>
  <si>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</si>
  <si>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</si>
  <si>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</si>
  <si>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</si>
  <si>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</si>
  <si>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</si>
  <si>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</si>
  <si>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</si>
  <si>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</si>
  <si>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</si>
  <si>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</si>
  <si>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</si>
  <si>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</si>
  <si>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</si>
  <si>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</si>
  <si>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</si>
  <si>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</si>
  <si>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</si>
  <si>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</si>
  <si>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</si>
  <si>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</si>
  <si>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</si>
  <si>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</si>
  <si>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</si>
  <si>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</si>
  <si>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</si>
  <si>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</si>
  <si>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</si>
  <si>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</si>
  <si>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</si>
  <si>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</si>
  <si>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</si>
  <si>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</si>
  <si>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</si>
  <si>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</si>
  <si>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</si>
  <si>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</si>
  <si>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</si>
  <si>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</si>
  <si>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</si>
  <si>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</si>
  <si>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</si>
  <si>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</si>
  <si>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</si>
  <si>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</si>
  <si>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</si>
  <si>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</si>
  <si>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</si>
  <si>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</si>
  <si>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</si>
  <si>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</si>
  <si>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</si>
  <si>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</si>
  <si>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</si>
  <si>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</si>
  <si>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</si>
  <si>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</si>
  <si>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</si>
  <si>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</si>
  <si>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</si>
  <si>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</si>
  <si>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</si>
  <si>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</si>
  <si>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</si>
  <si>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</si>
  <si>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</si>
  <si>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</si>
  <si>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</si>
  <si>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</si>
  <si>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</si>
  <si>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</si>
  <si>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</si>
  <si>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</si>
  <si>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</si>
  <si>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</si>
  <si>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</si>
  <si>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</si>
  <si>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</si>
  <si>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</si>
  <si>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</si>
  <si>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</si>
  <si>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</si>
  <si>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</si>
  <si>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</si>
  <si>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</si>
  <si>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</si>
  <si>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</si>
  <si>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</si>
  <si>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</si>
  <si>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</si>
  <si>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</si>
  <si>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</si>
  <si>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</si>
  <si>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</si>
  <si>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</si>
  <si>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</si>
  <si>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</si>
  <si>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</si>
  <si>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</si>
  <si>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</si>
  <si>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</si>
  <si>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</si>
  <si>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</si>
  <si>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</si>
  <si>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</si>
  <si>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</si>
  <si>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</si>
  <si>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</si>
  <si>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</si>
  <si>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</si>
  <si>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</si>
  <si>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</si>
  <si>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</si>
  <si>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</si>
  <si>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</si>
  <si>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</si>
  <si>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</si>
  <si>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</si>
  <si>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</si>
  <si>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</si>
  <si>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</si>
  <si>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</si>
  <si>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</si>
  <si>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</si>
  <si>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</si>
  <si>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</si>
  <si>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</si>
  <si>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</si>
  <si>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</si>
  <si>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</si>
  <si>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</si>
  <si>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</si>
  <si>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</si>
  <si>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</si>
  <si>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</si>
  <si>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</si>
  <si>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</si>
  <si>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</si>
  <si>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</si>
  <si>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</si>
  <si>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</si>
  <si>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</si>
  <si>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</si>
  <si>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</si>
  <si>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</si>
  <si>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</si>
  <si>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</si>
  <si>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</si>
  <si>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</si>
  <si>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</si>
  <si>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</si>
  <si>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</si>
  <si>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</si>
  <si>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</si>
  <si>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</si>
  <si>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</si>
  <si>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</si>
  <si>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</si>
  <si>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</si>
  <si>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</si>
  <si>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</si>
  <si>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</si>
  <si>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</si>
  <si>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</si>
  <si>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</si>
  <si>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</si>
  <si>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</si>
  <si>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</si>
  <si>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</si>
  <si>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</si>
  <si>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</si>
  <si>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</si>
  <si>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</si>
  <si>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</si>
  <si>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</si>
  <si>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</si>
  <si>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</si>
  <si>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</si>
  <si>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</si>
  <si>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</si>
  <si>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</si>
  <si>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</si>
  <si>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</si>
  <si>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</si>
  <si>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</si>
  <si>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</si>
  <si>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</si>
  <si>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</si>
  <si>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</si>
  <si>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</si>
  <si>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</si>
  <si>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</si>
  <si>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</si>
  <si>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</si>
  <si>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</si>
  <si>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</si>
  <si>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</si>
  <si>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</si>
  <si>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</si>
  <si>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</si>
  <si>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</si>
  <si>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</si>
  <si>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</si>
  <si>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</si>
  <si>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</si>
  <si>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</si>
  <si>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</si>
  <si>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</si>
  <si>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</si>
  <si>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</si>
  <si>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</si>
  <si>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</si>
  <si>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</si>
  <si>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</si>
  <si>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</si>
  <si>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</si>
  <si>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</si>
  <si>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</si>
  <si>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</si>
  <si>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</si>
  <si>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</si>
  <si>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</si>
  <si>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</si>
  <si>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</si>
  <si>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</si>
  <si>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</si>
  <si>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</si>
  <si>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</si>
  <si>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</si>
  <si>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</si>
  <si>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</si>
  <si>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</si>
  <si>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</si>
  <si>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</si>
  <si>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</si>
  <si>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</si>
  <si>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</si>
  <si>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</si>
  <si>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</si>
  <si>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</si>
  <si>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</si>
  <si>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</si>
  <si>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</si>
  <si>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</si>
  <si>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</si>
  <si>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</si>
  <si>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</si>
  <si>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</si>
  <si>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</si>
  <si>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</si>
  <si>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</si>
  <si>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</si>
  <si>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</si>
  <si>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</si>
  <si>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</si>
  <si>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</si>
  <si>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</si>
  <si>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</si>
  <si>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</si>
  <si>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</si>
  <si>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</si>
  <si>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</si>
  <si>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</si>
  <si>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</si>
  <si>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</si>
  <si>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</si>
  <si>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</si>
  <si>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</si>
  <si>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</si>
  <si>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</si>
  <si>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</si>
  <si>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</si>
  <si>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</si>
  <si>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</si>
  <si>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</si>
  <si>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</si>
  <si>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</si>
  <si>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</si>
  <si>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</si>
  <si>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</si>
  <si>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</si>
  <si>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</si>
  <si>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</si>
  <si>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</si>
  <si>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</si>
  <si>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</si>
  <si>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</si>
  <si>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</si>
  <si>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</si>
  <si>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</si>
  <si>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</si>
  <si>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</si>
  <si>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</si>
  <si>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</si>
  <si>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</si>
  <si>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</si>
  <si>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</si>
  <si>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</si>
  <si>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</si>
  <si>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</si>
  <si>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</si>
  <si>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</si>
  <si>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</si>
  <si>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</si>
  <si>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</si>
  <si>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</si>
  <si>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</si>
  <si>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</si>
  <si>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</si>
  <si>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</si>
  <si>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</si>
  <si>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</si>
  <si>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</si>
  <si>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</si>
  <si>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</si>
  <si>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</si>
  <si>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</si>
  <si>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</si>
  <si>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</si>
  <si>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</si>
  <si>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</si>
  <si>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</si>
  <si>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</si>
  <si>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</si>
  <si>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</si>
  <si>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</si>
  <si>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</si>
  <si>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</si>
  <si>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</si>
  <si>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</si>
  <si>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</si>
  <si>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</si>
  <si>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</si>
  <si>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</si>
  <si>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</si>
  <si>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</si>
  <si>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</si>
  <si>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</si>
  <si>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</si>
  <si>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</si>
  <si>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</si>
  <si>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</si>
  <si>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</si>
  <si>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</si>
  <si>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</si>
  <si>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</si>
  <si>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</si>
  <si>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</si>
  <si>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</si>
  <si>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</si>
  <si>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</si>
  <si>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</si>
  <si>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</si>
  <si>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</si>
  <si>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</si>
  <si>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</si>
  <si>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</si>
  <si>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</si>
  <si>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</si>
  <si>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</si>
  <si>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</si>
  <si>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</si>
  <si>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</si>
  <si>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</si>
  <si>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</si>
  <si>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</si>
  <si>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</si>
  <si>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</si>
  <si>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</si>
  <si>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</si>
  <si>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</si>
  <si>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</si>
  <si>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</si>
  <si>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</si>
  <si>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</si>
  <si>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</si>
  <si>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</si>
  <si>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</si>
  <si>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</si>
  <si>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</si>
  <si>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</si>
  <si>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</si>
  <si>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</si>
  <si>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</si>
  <si>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</si>
  <si>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</si>
  <si>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</si>
  <si>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</si>
  <si>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</si>
  <si>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</si>
  <si>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</si>
  <si>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</si>
  <si>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</si>
  <si>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</si>
  <si>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</si>
  <si>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</si>
  <si>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</si>
  <si>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</si>
  <si>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</si>
  <si>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</si>
  <si>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</si>
  <si>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</si>
  <si>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</si>
  <si>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</si>
  <si>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</si>
  <si>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</si>
  <si>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</si>
  <si>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</si>
  <si>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</si>
  <si>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</si>
  <si>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</si>
  <si>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</si>
  <si>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</si>
  <si>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</si>
  <si>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</si>
  <si>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</si>
  <si>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</si>
  <si>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</si>
  <si>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</si>
  <si>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</si>
  <si>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</si>
  <si>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</si>
  <si>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</si>
  <si>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</si>
  <si>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</si>
  <si>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</si>
  <si>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</si>
  <si>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</si>
  <si>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</si>
  <si>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</si>
  <si>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</si>
  <si>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</si>
  <si>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</si>
  <si>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</si>
  <si>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</si>
  <si>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</si>
  <si>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</si>
  <si>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</si>
  <si>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</si>
  <si>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</si>
  <si>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</si>
  <si>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</si>
  <si>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</si>
  <si>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</si>
  <si>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</si>
  <si>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</si>
  <si>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</si>
  <si>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</si>
  <si>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</si>
  <si>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</si>
  <si>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</si>
  <si>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</si>
  <si>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</si>
  <si>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</si>
  <si>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</si>
  <si>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</si>
  <si>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</si>
  <si>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</si>
  <si>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</si>
  <si>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</si>
  <si>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</si>
  <si>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</si>
  <si>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</si>
  <si>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</si>
  <si>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</si>
  <si>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</si>
  <si>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</si>
  <si>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</si>
  <si>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</si>
  <si>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</si>
  <si>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</si>
  <si>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</si>
  <si>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</si>
  <si>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</si>
  <si>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</si>
  <si>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</si>
  <si>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</si>
  <si>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</si>
  <si>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</si>
  <si>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</si>
  <si>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</si>
  <si>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</si>
  <si>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</si>
  <si>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</si>
  <si>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</si>
  <si>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</si>
  <si>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</si>
  <si>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</si>
  <si>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</si>
  <si>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</si>
  <si>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</si>
  <si>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</si>
  <si>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</si>
  <si>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</si>
  <si>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</si>
  <si>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</si>
  <si>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</si>
  <si>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</si>
  <si>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</si>
  <si>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</si>
  <si>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</si>
  <si>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</si>
  <si>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</si>
  <si>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</si>
  <si>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</si>
  <si>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</si>
  <si>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</si>
  <si>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</si>
  <si>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</si>
  <si>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</si>
  <si>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</si>
  <si>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</si>
  <si>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</si>
  <si>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</si>
  <si>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</si>
  <si>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</si>
  <si>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</si>
  <si>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</si>
  <si>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</si>
  <si>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</si>
  <si>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</si>
  <si>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</si>
  <si>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</si>
  <si>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</si>
  <si>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</si>
  <si>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</si>
  <si>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</si>
  <si>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</si>
  <si>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</si>
  <si>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</si>
  <si>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</si>
  <si>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</si>
  <si>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</si>
  <si>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</si>
  <si>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</si>
  <si>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</si>
  <si>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</si>
  <si>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</si>
  <si>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</si>
  <si>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</si>
  <si>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</si>
  <si>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</si>
  <si>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</si>
  <si>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</si>
  <si>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</si>
  <si>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</si>
  <si>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</si>
  <si>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</si>
  <si>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</si>
  <si>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</si>
  <si>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</si>
  <si>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</si>
  <si>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</si>
  <si>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</si>
  <si>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</si>
  <si>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</si>
  <si>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</si>
  <si>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</si>
  <si>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</si>
  <si>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</si>
  <si>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</si>
  <si>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</si>
  <si>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</si>
  <si>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</si>
  <si>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</si>
  <si>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</si>
  <si>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</si>
  <si>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</si>
  <si>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</si>
  <si>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</si>
  <si>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</si>
  <si>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</si>
  <si>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</si>
  <si>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</si>
  <si>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</si>
  <si>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</si>
  <si>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</si>
  <si>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</si>
  <si>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</si>
  <si>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</si>
  <si>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</si>
  <si>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</si>
  <si>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</si>
  <si>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</si>
  <si>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</si>
  <si>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</si>
  <si>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</si>
  <si>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</si>
  <si>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</si>
  <si>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</si>
  <si>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</si>
  <si>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</si>
  <si>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</si>
  <si>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</si>
  <si>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</si>
  <si>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</si>
  <si>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</si>
  <si>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</si>
  <si>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</si>
  <si>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</si>
  <si>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</si>
  <si>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</si>
  <si>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</si>
  <si>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</si>
  <si>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</si>
  <si>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</si>
  <si>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</si>
  <si>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</si>
  <si>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</si>
  <si>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</si>
  <si>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</si>
  <si>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</si>
  <si>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</si>
  <si>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</si>
  <si>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</si>
  <si>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</si>
  <si>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</si>
  <si>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</si>
  <si>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</si>
  <si>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</si>
  <si>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</si>
  <si>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</si>
  <si>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</si>
  <si>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</si>
  <si>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</si>
  <si>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</si>
  <si>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</si>
  <si>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</si>
  <si>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</si>
  <si>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</si>
  <si>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</si>
  <si>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</si>
  <si>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</si>
  <si>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</si>
  <si>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</si>
  <si>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</si>
  <si>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</si>
  <si>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</si>
  <si>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</si>
  <si>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</si>
  <si>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</si>
  <si>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</si>
  <si>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</si>
  <si>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</si>
  <si>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</si>
  <si>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</si>
  <si>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</si>
  <si>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</si>
  <si>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</si>
  <si>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</si>
  <si>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</si>
  <si>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</si>
  <si>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</si>
  <si>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</si>
  <si>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</si>
  <si>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</si>
  <si>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</si>
  <si>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</si>
  <si>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</si>
  <si>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</si>
  <si>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</si>
  <si>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</si>
  <si>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</si>
  <si>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</si>
  <si>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</si>
  <si>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</si>
  <si>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</si>
  <si>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</si>
  <si>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</si>
  <si>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</si>
  <si>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</si>
  <si>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</si>
  <si>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</si>
  <si>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</si>
  <si>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</si>
  <si>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</si>
  <si>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</si>
  <si>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</si>
  <si>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</si>
  <si>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</si>
  <si>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</si>
  <si>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</si>
  <si>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</si>
  <si>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</si>
  <si>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</si>
  <si>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</si>
  <si>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</si>
  <si>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</si>
  <si>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</si>
  <si>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</si>
  <si>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</si>
  <si>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</si>
  <si>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</si>
  <si>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</si>
  <si>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</si>
  <si>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</si>
  <si>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</si>
  <si>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</si>
  <si>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</si>
  <si>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</si>
  <si>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</si>
  <si>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</si>
  <si>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</si>
  <si>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</si>
  <si>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</si>
  <si>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</si>
  <si>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</si>
  <si>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</si>
  <si>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</si>
  <si>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</si>
  <si>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</si>
  <si>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</si>
  <si>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</si>
  <si>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</si>
  <si>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</si>
  <si>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</si>
  <si>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</si>
  <si>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</si>
  <si>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</si>
  <si>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</si>
  <si>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</si>
  <si>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</si>
  <si>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</si>
  <si>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</si>
  <si>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</si>
  <si>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</si>
  <si>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</si>
  <si>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</si>
  <si>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</si>
  <si>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</si>
  <si>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</si>
  <si>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</si>
  <si>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</si>
  <si>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</si>
  <si>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</si>
  <si>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</si>
  <si>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</si>
  <si>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</si>
  <si>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</si>
  <si>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</si>
  <si>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</si>
  <si>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</si>
  <si>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</si>
  <si>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</si>
  <si>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</si>
  <si>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</si>
  <si>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</si>
  <si>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</si>
  <si>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</si>
  <si>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</si>
  <si>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</si>
  <si>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</si>
  <si>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</si>
  <si>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</si>
  <si>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</si>
  <si>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</si>
  <si>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</si>
  <si>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</si>
  <si>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</si>
  <si>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</si>
  <si>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</si>
  <si>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</si>
  <si>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</si>
  <si>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</si>
  <si>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</si>
  <si>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</si>
  <si>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</si>
  <si>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</si>
  <si>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</si>
  <si>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</si>
  <si>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</si>
  <si>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</si>
  <si>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</si>
  <si>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</si>
  <si>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</si>
  <si>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</si>
  <si>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</si>
  <si>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</si>
  <si>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</si>
  <si>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</si>
  <si>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</si>
  <si>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</si>
  <si>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</si>
  <si>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</si>
  <si>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</si>
  <si>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</si>
  <si>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</si>
  <si>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</si>
  <si>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</si>
  <si>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</si>
  <si>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</si>
  <si>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</si>
  <si>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</si>
  <si>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</si>
  <si>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</si>
  <si>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</si>
  <si>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</si>
  <si>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</si>
  <si>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</si>
  <si>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</si>
  <si>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</si>
  <si>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</si>
  <si>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</si>
  <si>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</si>
  <si>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</si>
  <si>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</si>
  <si>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</si>
  <si>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</si>
  <si>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</si>
  <si>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</si>
  <si>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</si>
  <si>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</si>
  <si>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</si>
  <si>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</si>
  <si>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</si>
  <si>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</si>
  <si>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</si>
  <si>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</si>
  <si>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</si>
  <si>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</si>
  <si>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</si>
  <si>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</si>
  <si>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</si>
  <si>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</si>
  <si>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</si>
  <si>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</si>
  <si>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</si>
  <si>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</si>
  <si>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</si>
  <si>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</si>
  <si>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</si>
  <si>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</si>
  <si>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</si>
  <si>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</si>
  <si>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</si>
  <si>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</si>
  <si>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</si>
  <si>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</si>
  <si>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</si>
  <si>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</si>
  <si>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</si>
  <si>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</si>
  <si>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</si>
  <si>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</si>
  <si>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</si>
  <si>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</si>
  <si>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</si>
  <si>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</si>
  <si>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</si>
  <si>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</si>
  <si>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</si>
  <si>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</si>
  <si>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</si>
  <si>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</si>
  <si>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</si>
  <si>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</si>
  <si>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</si>
  <si>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</si>
  <si>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</si>
  <si>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</si>
  <si>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</si>
  <si>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</si>
  <si>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</si>
  <si>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</si>
  <si>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</si>
  <si>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</si>
  <si>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</si>
  <si>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</si>
  <si>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</si>
  <si>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</si>
  <si>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</si>
  <si>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</si>
  <si>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</si>
  <si>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</si>
  <si>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</si>
  <si>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</si>
  <si>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</si>
  <si>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</si>
  <si>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</si>
  <si>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</si>
  <si>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</si>
  <si>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</si>
  <si>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</si>
  <si>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</si>
  <si>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</si>
  <si>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</si>
  <si>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</si>
  <si>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</si>
  <si>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</si>
  <si>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</si>
  <si>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</si>
  <si>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</si>
  <si>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</si>
  <si>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</si>
  <si>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</si>
  <si>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</si>
  <si>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</si>
  <si>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</si>
  <si>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</si>
  <si>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</si>
  <si>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</si>
  <si>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</si>
  <si>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</si>
  <si>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</si>
  <si>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</si>
  <si>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</si>
  <si>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</si>
  <si>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</si>
  <si>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</si>
  <si>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</si>
  <si>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</si>
  <si>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</si>
  <si>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</si>
  <si>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</si>
  <si>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</si>
  <si>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</si>
  <si>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</si>
  <si>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</si>
  <si>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</si>
  <si>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</si>
  <si>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</si>
  <si>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</si>
  <si>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</si>
  <si>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</si>
  <si>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</si>
  <si>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</si>
  <si>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</si>
  <si>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</si>
  <si>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</si>
  <si>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</si>
  <si>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</si>
  <si>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</si>
  <si>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</si>
  <si>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</si>
  <si>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</si>
  <si>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</si>
  <si>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</si>
  <si>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</si>
  <si>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</si>
  <si>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</si>
  <si>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</si>
  <si>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</si>
  <si>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</si>
  <si>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</si>
  <si>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</si>
  <si>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</si>
  <si>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</si>
  <si>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</si>
  <si>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</si>
  <si>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</si>
  <si>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</si>
  <si>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</si>
  <si>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</si>
  <si>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</si>
  <si>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</si>
  <si>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</si>
  <si>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</si>
  <si>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</si>
  <si>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</si>
  <si>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</si>
  <si>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</si>
  <si>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</si>
  <si>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</si>
  <si>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</si>
  <si>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</si>
  <si>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</si>
  <si>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</si>
  <si>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</si>
  <si>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</si>
  <si>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</si>
  <si>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</si>
  <si>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</si>
  <si>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</si>
  <si>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</si>
  <si>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</si>
  <si>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</si>
  <si>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</si>
  <si>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</si>
  <si>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</si>
  <si>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</si>
  <si>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</si>
  <si>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</si>
  <si>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</si>
  <si>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</si>
  <si>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</si>
  <si>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</si>
  <si>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</si>
  <si>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</si>
  <si>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</si>
  <si>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</si>
  <si>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</si>
  <si>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</si>
  <si>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</si>
  <si>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</si>
  <si>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</si>
  <si>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</si>
  <si>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</si>
  <si>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</si>
  <si>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</si>
  <si>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</si>
  <si>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</si>
  <si>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</si>
  <si>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</si>
  <si>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</si>
  <si>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</si>
  <si>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</si>
  <si>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</si>
  <si>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</si>
  <si>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</si>
  <si>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</si>
  <si>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</si>
  <si>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</si>
  <si>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</si>
  <si>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</si>
  <si>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</si>
  <si>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</si>
  <si>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</si>
  <si>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</si>
  <si>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</si>
  <si>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</si>
  <si>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</si>
  <si>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</si>
  <si>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</si>
  <si>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</si>
  <si>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</si>
  <si>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</si>
  <si>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</si>
  <si>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</si>
  <si>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</si>
  <si>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</si>
  <si>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</si>
  <si>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</si>
  <si>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</si>
  <si>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</si>
  <si>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</si>
  <si>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</si>
  <si>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</si>
  <si>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</si>
  <si>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</si>
  <si>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</si>
  <si>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</si>
  <si>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</si>
  <si>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</si>
  <si>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</si>
  <si>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</si>
  <si>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</si>
  <si>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</si>
  <si>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</si>
  <si>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</si>
  <si>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</si>
  <si>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</si>
  <si>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</si>
  <si>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</si>
  <si>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</si>
  <si>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</si>
  <si>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</si>
  <si>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</si>
  <si>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</si>
  <si>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</si>
  <si>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</si>
  <si>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</si>
  <si>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</si>
  <si>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</si>
  <si>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</si>
  <si>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</si>
  <si>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</si>
  <si>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</si>
  <si>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</si>
  <si>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</si>
  <si>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</si>
  <si>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</si>
  <si>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</si>
  <si>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</si>
  <si>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</si>
  <si>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</si>
  <si>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</si>
  <si>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</si>
  <si>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</si>
  <si>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</si>
  <si>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</si>
  <si>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</si>
  <si>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</si>
  <si>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</si>
  <si>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</si>
  <si>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</si>
  <si>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</si>
  <si>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</si>
  <si>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</si>
  <si>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</si>
  <si>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</si>
  <si>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</si>
  <si>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</si>
  <si>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</si>
  <si>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</si>
  <si>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</si>
  <si>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</si>
  <si>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</si>
  <si>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</si>
  <si>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</si>
  <si>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</si>
  <si>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</si>
  <si>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</si>
  <si>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</si>
  <si>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</si>
  <si>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</si>
  <si>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</si>
  <si>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</si>
  <si>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</si>
  <si>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</si>
  <si>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</si>
  <si>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</si>
  <si>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</si>
  <si>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</si>
  <si>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</si>
  <si>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</si>
  <si>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</si>
  <si>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</si>
  <si>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</si>
  <si>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</si>
  <si>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</si>
  <si>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</si>
  <si>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</si>
  <si>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</si>
  <si>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</si>
  <si>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</si>
  <si>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</si>
  <si>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</si>
  <si>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</si>
  <si>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</si>
  <si>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</si>
  <si>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</si>
  <si>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</si>
  <si>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</si>
  <si>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</si>
  <si>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</si>
  <si>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</si>
  <si>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</si>
  <si>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</si>
  <si>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</si>
  <si>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</si>
  <si>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</si>
  <si>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</si>
  <si>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</si>
  <si>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</si>
  <si>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</si>
  <si>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</si>
  <si>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</si>
  <si>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</si>
  <si>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</si>
  <si>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</si>
  <si>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</si>
  <si>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</si>
  <si>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</si>
  <si>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</si>
  <si>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</si>
  <si>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</si>
  <si>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</si>
  <si>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</si>
  <si>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</si>
  <si>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</si>
  <si>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</si>
  <si>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</si>
  <si>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</si>
  <si>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</si>
  <si>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</si>
  <si>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</si>
  <si>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</si>
  <si>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</si>
  <si>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</si>
  <si>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</si>
  <si>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</si>
  <si>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</si>
  <si>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</si>
  <si>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</si>
  <si>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</si>
  <si>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</si>
  <si>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</si>
  <si>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</si>
  <si>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</si>
  <si>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</si>
  <si>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</si>
  <si>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</si>
  <si>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</si>
  <si>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</si>
  <si>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</si>
  <si>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</si>
  <si>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</si>
  <si>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</si>
  <si>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</si>
  <si>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</si>
  <si>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</si>
  <si>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</si>
  <si>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</si>
  <si>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</si>
  <si>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</si>
  <si>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</si>
  <si>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</si>
  <si>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</si>
  <si>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</si>
  <si>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</si>
  <si>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</si>
  <si>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</si>
  <si>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</si>
  <si>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</si>
  <si>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</si>
  <si>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</si>
  <si>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</si>
  <si>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</si>
  <si>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</si>
  <si>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</si>
  <si>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</si>
  <si>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</si>
  <si>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</si>
  <si>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</si>
  <si>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</si>
  <si>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</si>
  <si>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</si>
  <si>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</si>
  <si>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</si>
  <si>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</si>
  <si>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</si>
  <si>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</si>
  <si>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</si>
  <si>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</si>
  <si>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</si>
  <si>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</si>
  <si>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</si>
  <si>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</si>
  <si>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</si>
  <si>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</si>
  <si>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</si>
  <si>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</si>
  <si>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</si>
  <si>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</si>
  <si>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</si>
  <si>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</si>
  <si>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</si>
  <si>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</si>
  <si>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</si>
  <si>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</si>
  <si>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</si>
  <si>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</si>
  <si>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</si>
  <si>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</si>
  <si>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</si>
  <si>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</si>
  <si>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</si>
  <si>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</si>
  <si>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</si>
  <si>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</si>
  <si>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</si>
  <si>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</si>
  <si>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</si>
  <si>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</si>
  <si>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</si>
  <si>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</si>
  <si>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</si>
  <si>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</si>
  <si>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</si>
  <si>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</si>
  <si>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</si>
  <si>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</si>
  <si>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</si>
  <si>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</si>
  <si>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</si>
  <si>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</si>
  <si>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</si>
  <si>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</si>
  <si>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</si>
  <si>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</si>
  <si>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</si>
  <si>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</si>
  <si>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</si>
  <si>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</si>
  <si>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</si>
  <si>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</si>
  <si>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</si>
  <si>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</si>
  <si>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</si>
  <si>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</si>
  <si>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</si>
  <si>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</si>
  <si>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</si>
  <si>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</si>
  <si>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</si>
  <si>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</si>
  <si>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</si>
  <si>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</si>
  <si>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</si>
  <si>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</si>
  <si>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</si>
  <si>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</si>
  <si>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</si>
  <si>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</si>
  <si>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</si>
  <si>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</si>
  <si>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</si>
  <si>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</si>
  <si>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</si>
  <si>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</si>
  <si>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</si>
  <si>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</si>
  <si>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</si>
  <si>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</si>
  <si>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</si>
  <si>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</si>
  <si>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</si>
  <si>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</si>
  <si>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</si>
  <si>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</si>
  <si>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</si>
  <si>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</si>
  <si>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</si>
  <si>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</si>
  <si>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</si>
  <si>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</si>
  <si>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</si>
  <si>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</si>
  <si>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</si>
  <si>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</si>
  <si>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</si>
  <si>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</si>
  <si>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</si>
  <si>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</si>
  <si>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</si>
  <si>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</si>
  <si>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</si>
  <si>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</si>
  <si>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</si>
  <si>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</si>
  <si>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</si>
  <si>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</si>
  <si>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</si>
  <si>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</si>
  <si>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</si>
  <si>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</si>
  <si>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</si>
  <si>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</si>
  <si>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</si>
  <si>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</si>
  <si>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</si>
  <si>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</si>
  <si>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</si>
  <si>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</si>
  <si>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</si>
  <si>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</si>
  <si>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</si>
  <si>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</si>
  <si>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</si>
  <si>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</si>
  <si>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</si>
  <si>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</si>
  <si>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</si>
  <si>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</si>
  <si>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</si>
  <si>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</si>
  <si>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</si>
  <si>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</si>
  <si>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</si>
  <si>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</si>
  <si>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</si>
  <si>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</si>
  <si>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</si>
  <si>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</si>
  <si>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</si>
  <si>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</si>
  <si>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</si>
  <si>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</si>
  <si>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</si>
  <si>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</si>
  <si>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</si>
  <si>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</si>
  <si>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</si>
  <si>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</si>
  <si>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</si>
  <si>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</si>
  <si>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</si>
  <si>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</si>
  <si>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</si>
  <si>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</si>
  <si>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</si>
  <si>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</si>
  <si>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</si>
  <si>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</si>
  <si>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</si>
  <si>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</si>
  <si>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</si>
  <si>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</si>
  <si>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</si>
  <si>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</si>
  <si>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</si>
  <si>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</si>
  <si>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</si>
  <si>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</si>
  <si>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</si>
  <si>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</si>
  <si>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</si>
  <si>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</si>
  <si>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</si>
  <si>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</si>
  <si>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</si>
  <si>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</si>
  <si>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</si>
  <si>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</si>
  <si>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</si>
  <si>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</si>
  <si>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</si>
  <si>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</si>
  <si>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</si>
  <si>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</si>
  <si>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</si>
  <si>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</si>
  <si>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</si>
  <si>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</si>
  <si>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</si>
  <si>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</si>
  <si>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</si>
  <si>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</si>
  <si>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</si>
  <si>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</si>
  <si>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</si>
  <si>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</si>
  <si>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</si>
  <si>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</si>
  <si>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</si>
  <si>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</si>
  <si>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</si>
  <si>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</si>
  <si>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</si>
  <si>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</si>
  <si>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</si>
  <si>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</si>
  <si>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</si>
  <si>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</si>
  <si>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</si>
  <si>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</si>
  <si>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</si>
  <si>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</si>
  <si>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</si>
  <si>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</si>
  <si>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</si>
  <si>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</si>
  <si>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</si>
  <si>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</si>
  <si>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</si>
  <si>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</si>
  <si>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</si>
  <si>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</si>
  <si>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</si>
  <si>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</si>
  <si>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</si>
  <si>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</si>
  <si>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</si>
  <si>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</si>
  <si>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</si>
  <si>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</si>
  <si>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</si>
  <si>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</si>
  <si>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</si>
  <si>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</si>
  <si>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</si>
  <si>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</si>
  <si>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</si>
  <si>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</si>
  <si>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</si>
  <si>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</si>
  <si>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</si>
  <si>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</si>
  <si>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</si>
  <si>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</si>
  <si>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</si>
  <si>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</si>
  <si>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</si>
  <si>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</si>
  <si>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</si>
  <si>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</si>
  <si>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</si>
  <si>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</si>
  <si>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</si>
  <si>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</si>
  <si>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</si>
  <si>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</si>
  <si>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</si>
  <si>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</si>
  <si>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</si>
  <si>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</si>
  <si>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</si>
  <si>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</si>
  <si>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</si>
  <si>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</si>
  <si>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</si>
  <si>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</si>
  <si>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</si>
  <si>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</si>
  <si>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</si>
  <si>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</si>
  <si>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</si>
  <si>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</si>
  <si>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</si>
  <si>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</si>
  <si>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</si>
  <si>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</si>
  <si>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</si>
  <si>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</si>
  <si>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</si>
  <si>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</si>
  <si>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</si>
  <si>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</si>
  <si>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</si>
  <si>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</si>
  <si>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</si>
  <si>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</si>
  <si>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</si>
  <si>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</si>
  <si>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</si>
  <si>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</si>
  <si>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</si>
  <si>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</si>
  <si>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</si>
  <si>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</si>
  <si>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</si>
  <si>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</si>
  <si>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</si>
  <si>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</si>
  <si>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</si>
  <si>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</si>
  <si>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</si>
  <si>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</si>
  <si>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</si>
  <si>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</si>
  <si>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</si>
  <si>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</si>
  <si>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</si>
  <si>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</si>
  <si>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</si>
  <si>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</si>
  <si>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</si>
  <si>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</si>
  <si>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</si>
  <si>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</si>
  <si>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</si>
  <si>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</si>
  <si>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</si>
  <si>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</si>
  <si>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</si>
  <si>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</si>
  <si>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</si>
  <si>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</si>
  <si>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</si>
  <si>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</si>
  <si>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</si>
  <si>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</si>
  <si>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</si>
  <si>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</si>
  <si>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</si>
  <si>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</si>
  <si>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</si>
  <si>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</si>
  <si>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</si>
  <si>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</si>
  <si>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</si>
  <si>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</si>
  <si>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</si>
  <si>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</si>
  <si>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</si>
  <si>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</si>
  <si>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</si>
  <si>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</si>
  <si>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</si>
  <si>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</si>
  <si>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</si>
  <si>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</si>
  <si>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</si>
  <si>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</si>
  <si>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</si>
  <si>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</si>
  <si>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</si>
  <si>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</si>
  <si>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</si>
  <si>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</si>
  <si>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</si>
  <si>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</si>
  <si>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</si>
  <si>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</si>
  <si>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</si>
  <si>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</si>
  <si>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</si>
  <si>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</si>
  <si>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</si>
  <si>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</si>
  <si>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</si>
  <si>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</si>
  <si>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</si>
  <si>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</si>
  <si>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</si>
  <si>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</si>
  <si>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</si>
  <si>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</si>
  <si>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</si>
  <si>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</si>
  <si>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</si>
  <si>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</si>
  <si>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</si>
  <si>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</si>
  <si>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</si>
  <si>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</si>
  <si>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</si>
  <si>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</si>
  <si>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</si>
  <si>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</si>
  <si>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</si>
  <si>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</si>
  <si>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</si>
  <si>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</si>
  <si>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</si>
  <si>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</si>
  <si>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</si>
  <si>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</si>
  <si>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</si>
  <si>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</si>
  <si>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</si>
  <si>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</si>
  <si>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</si>
  <si>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</si>
  <si>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</si>
  <si>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</si>
  <si>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</si>
  <si>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</si>
  <si>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</si>
  <si>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</si>
  <si>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</si>
  <si>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</si>
  <si>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</si>
  <si>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</si>
  <si>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</si>
  <si>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</si>
  <si>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</si>
  <si>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</si>
  <si>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</si>
  <si>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</si>
  <si>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</si>
  <si>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</si>
  <si>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</si>
  <si>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</si>
  <si>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</si>
  <si>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</si>
  <si>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</si>
  <si>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</si>
  <si>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</si>
  <si>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</si>
  <si>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</si>
  <si>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</si>
  <si>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</si>
  <si>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</si>
  <si>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</si>
  <si>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</si>
  <si>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</si>
  <si>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</si>
  <si>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</si>
  <si>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</si>
  <si>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</si>
  <si>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</si>
  <si>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</si>
  <si>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</si>
  <si>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</si>
  <si>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</si>
  <si>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</si>
  <si>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</si>
  <si>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</si>
  <si>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</si>
  <si>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</si>
  <si>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</si>
  <si>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</si>
  <si>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</si>
  <si>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</si>
  <si>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</si>
  <si>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</si>
  <si>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</si>
  <si>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</si>
  <si>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</si>
  <si>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</si>
  <si>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</si>
  <si>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</si>
  <si>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</si>
  <si>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</si>
  <si>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</si>
  <si>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</si>
  <si>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</si>
  <si>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</si>
  <si>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</si>
  <si>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</si>
  <si>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</si>
  <si>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</si>
  <si>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</si>
  <si>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</si>
  <si>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</si>
  <si>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</si>
  <si>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</si>
  <si>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</si>
  <si>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</si>
  <si>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</si>
  <si>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</si>
  <si>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</si>
  <si>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</si>
  <si>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</si>
  <si>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</si>
  <si>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</si>
  <si>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</si>
  <si>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</si>
  <si>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</si>
  <si>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</si>
  <si>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</si>
  <si>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</si>
  <si>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</si>
  <si>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</si>
  <si>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</si>
  <si>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</si>
  <si>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</si>
  <si>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</si>
  <si>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</si>
  <si>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</si>
  <si>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</si>
  <si>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</si>
  <si>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</si>
  <si>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</si>
  <si>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</si>
  <si>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</si>
  <si>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</si>
  <si>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</si>
  <si>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</si>
  <si>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</si>
  <si>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</si>
  <si>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</si>
  <si>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</si>
  <si>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</si>
  <si>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</si>
  <si>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</si>
  <si>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</si>
  <si>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</si>
  <si>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</si>
  <si>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</si>
  <si>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</si>
  <si>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</si>
  <si>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</si>
  <si>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</si>
  <si>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</si>
  <si>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</si>
  <si>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</si>
  <si>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</si>
  <si>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</si>
  <si>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</si>
  <si>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</si>
  <si>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</si>
  <si>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</si>
  <si>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</si>
  <si>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</si>
  <si>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</si>
  <si>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</si>
  <si>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</si>
  <si>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</si>
  <si>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</si>
  <si>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</si>
  <si>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</si>
  <si>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</si>
  <si>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</si>
  <si>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</si>
  <si>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</si>
  <si>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</si>
  <si>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</si>
  <si>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</si>
  <si>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</si>
  <si>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</si>
  <si>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</si>
  <si>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</si>
  <si>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</si>
  <si>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</si>
  <si>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</si>
  <si>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</si>
  <si>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</si>
  <si>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</si>
  <si>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</si>
  <si>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</si>
  <si>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</si>
  <si>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</si>
  <si>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</si>
  <si>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</si>
  <si>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</si>
  <si>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</si>
  <si>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</si>
  <si>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</si>
  <si>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</si>
  <si>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</si>
  <si>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</si>
  <si>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</si>
  <si>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</si>
  <si>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</si>
  <si>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</si>
  <si>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</si>
  <si>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</si>
  <si>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</si>
  <si>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</si>
  <si>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</si>
  <si>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</si>
  <si>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</si>
  <si>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</si>
  <si>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</si>
  <si>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</si>
  <si>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</si>
  <si>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</si>
  <si>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</si>
  <si>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</si>
  <si>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</si>
  <si>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</si>
  <si>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</si>
  <si>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</si>
  <si>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</si>
  <si>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</si>
  <si>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</si>
  <si>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</si>
  <si>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</si>
  <si>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</si>
  <si>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</si>
  <si>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</si>
  <si>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</si>
  <si>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</si>
  <si>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</si>
  <si>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</si>
  <si>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</si>
  <si>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</si>
  <si>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</si>
  <si>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</si>
  <si>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</si>
  <si>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</si>
  <si>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</si>
  <si>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</si>
  <si>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</si>
  <si>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</si>
  <si>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</si>
  <si>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</si>
  <si>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</si>
  <si>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</si>
  <si>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</si>
  <si>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</si>
  <si>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</si>
  <si>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</si>
  <si>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</si>
  <si>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</si>
  <si>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</si>
  <si>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</si>
  <si>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</si>
  <si>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</si>
  <si>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</si>
  <si>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</si>
  <si>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</si>
  <si>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</si>
  <si>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</si>
  <si>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</si>
  <si>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</si>
  <si>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</si>
  <si>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</si>
  <si>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</si>
  <si>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</si>
  <si>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</si>
  <si>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</si>
  <si>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</si>
  <si>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</si>
  <si>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</si>
  <si>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</si>
  <si>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</si>
  <si>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</si>
  <si>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</si>
  <si>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</si>
  <si>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</si>
  <si>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</si>
  <si>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</si>
  <si>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</si>
  <si>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</si>
  <si>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</si>
  <si>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</si>
  <si>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</si>
  <si>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</si>
  <si>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</si>
  <si>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</si>
  <si>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</si>
  <si>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</si>
  <si>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</si>
  <si>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</si>
  <si>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</si>
  <si>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</si>
  <si>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</si>
  <si>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</si>
  <si>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</si>
  <si>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</si>
  <si>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</si>
  <si>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</si>
  <si>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</si>
  <si>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</si>
  <si>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</si>
  <si>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</si>
  <si>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</si>
  <si>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</si>
  <si>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</si>
  <si>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</si>
  <si>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</si>
  <si>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</si>
  <si>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</si>
  <si>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</si>
  <si>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</si>
  <si>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</si>
  <si>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</si>
  <si>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</si>
  <si>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</si>
  <si>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</si>
  <si>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</si>
  <si>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</si>
  <si>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</si>
  <si>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</si>
  <si>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</si>
  <si>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</si>
  <si>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</si>
  <si>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</si>
  <si>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</si>
  <si>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</si>
  <si>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</si>
  <si>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</si>
  <si>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</si>
  <si>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</si>
  <si>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</si>
  <si>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</si>
  <si>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</si>
  <si>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</si>
  <si>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</si>
  <si>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</si>
  <si>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</si>
  <si>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</si>
  <si>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</si>
  <si>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</si>
  <si>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</si>
  <si>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</si>
  <si>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</si>
  <si>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</si>
  <si>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</si>
  <si>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</si>
  <si>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</si>
  <si>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</si>
  <si>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</si>
  <si>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</si>
  <si>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</si>
  <si>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</si>
  <si>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</si>
  <si>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</si>
  <si>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</si>
  <si>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</si>
  <si>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</si>
  <si>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</si>
  <si>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</si>
  <si>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</si>
  <si>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</si>
  <si>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</si>
  <si>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</si>
  <si>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</si>
  <si>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</si>
  <si>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</si>
  <si>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</si>
  <si>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</si>
  <si>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</si>
  <si>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</si>
  <si>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</si>
  <si>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</si>
  <si>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</si>
  <si>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</si>
  <si>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</si>
  <si>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</si>
  <si>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</si>
  <si>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</si>
  <si>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</si>
  <si>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</si>
  <si>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</si>
  <si>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</si>
  <si>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</si>
  <si>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</si>
  <si>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</si>
  <si>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</si>
  <si>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</si>
  <si>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</si>
  <si>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</si>
  <si>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</si>
  <si>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</si>
  <si>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</si>
  <si>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</si>
  <si>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</si>
  <si>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</si>
  <si>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</si>
  <si>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</si>
  <si>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</si>
  <si>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</si>
  <si>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</si>
  <si>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</si>
  <si>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</si>
  <si>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</si>
  <si>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</si>
  <si>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</si>
  <si>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</si>
  <si>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</si>
  <si>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</si>
  <si>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</si>
  <si>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</si>
  <si>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</si>
  <si>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</si>
  <si>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</si>
  <si>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</si>
  <si>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</si>
  <si>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</si>
  <si>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</si>
  <si>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</si>
  <si>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</si>
  <si>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</si>
  <si>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</si>
  <si>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</si>
  <si>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</si>
  <si>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</si>
  <si>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</si>
  <si>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</si>
  <si>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</si>
  <si>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</si>
  <si>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</si>
  <si>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</si>
  <si>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</si>
  <si>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</si>
  <si>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</si>
  <si>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</si>
  <si>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</si>
  <si>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</si>
  <si>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</si>
  <si>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</si>
  <si>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</si>
  <si>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</si>
  <si>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</si>
  <si>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</si>
  <si>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</si>
  <si>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</si>
  <si>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</si>
  <si>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</si>
  <si>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</si>
  <si>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</si>
  <si>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</si>
  <si>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</si>
  <si>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</si>
  <si>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</si>
  <si>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</si>
  <si>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</si>
  <si>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</si>
  <si>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</si>
  <si>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</si>
  <si>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</si>
  <si>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</si>
  <si>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</si>
  <si>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</si>
  <si>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</si>
  <si>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</si>
  <si>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</si>
  <si>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</si>
  <si>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</si>
  <si>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</si>
  <si>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</si>
  <si>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</si>
  <si>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</si>
  <si>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</si>
  <si>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</si>
  <si>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</si>
  <si>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</si>
  <si>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</si>
  <si>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</si>
  <si>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</si>
  <si>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</si>
  <si>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</si>
  <si>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</si>
  <si>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</si>
  <si>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</si>
  <si>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</si>
  <si>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</si>
  <si>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</si>
  <si>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</si>
  <si>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</si>
  <si>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</si>
  <si>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</si>
  <si>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</si>
  <si>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</si>
  <si>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</si>
  <si>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</si>
  <si>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</si>
  <si>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</si>
  <si>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</si>
  <si>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</si>
  <si>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</si>
  <si>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</si>
  <si>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</si>
  <si>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</si>
  <si>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</si>
  <si>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</si>
  <si>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</si>
  <si>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</si>
  <si>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</si>
  <si>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</si>
  <si>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</si>
  <si>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</si>
  <si>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</si>
  <si>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</si>
  <si>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</si>
  <si>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</si>
  <si>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</si>
  <si>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</si>
  <si>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</si>
  <si>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</si>
  <si>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</si>
  <si>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</si>
  <si>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</si>
  <si>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</si>
  <si>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</si>
  <si>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</si>
  <si>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</si>
  <si>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</si>
  <si>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</si>
  <si>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</si>
  <si>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</si>
  <si>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</si>
  <si>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</si>
  <si>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</si>
  <si>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</si>
  <si>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</si>
  <si>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</si>
  <si>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</si>
  <si>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</si>
  <si>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</si>
  <si>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</si>
  <si>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</si>
  <si>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</si>
  <si>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</si>
  <si>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</si>
  <si>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</si>
  <si>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</si>
  <si>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</si>
  <si>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</si>
  <si>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</si>
  <si>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</si>
  <si>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</si>
  <si>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</si>
  <si>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</si>
  <si>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</si>
  <si>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</si>
  <si>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</si>
  <si>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</si>
  <si>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</si>
  <si>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</si>
  <si>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</si>
  <si>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</si>
  <si>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</si>
  <si>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</si>
  <si>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</si>
  <si>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</si>
  <si>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</si>
  <si>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</si>
  <si>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</si>
  <si>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</si>
  <si>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</si>
  <si>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</si>
  <si>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</si>
  <si>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</si>
  <si>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</si>
  <si>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</si>
  <si>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</si>
  <si>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</si>
  <si>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</si>
  <si>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</si>
  <si>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</si>
  <si>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</si>
  <si>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</si>
  <si>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</si>
  <si>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</si>
  <si>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</si>
  <si>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</si>
  <si>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</si>
  <si>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</si>
  <si>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</si>
  <si>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</si>
  <si>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</si>
  <si>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</si>
  <si>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</si>
  <si>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</si>
  <si>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</si>
  <si>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</si>
  <si>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</si>
  <si>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</si>
  <si>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</si>
  <si>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</si>
  <si>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</si>
  <si>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</si>
  <si>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</si>
  <si>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</si>
  <si>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</si>
  <si>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</si>
  <si>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</si>
  <si>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</si>
  <si>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</si>
  <si>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</si>
  <si>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</si>
  <si>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</si>
  <si>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</si>
  <si>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</si>
  <si>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</si>
  <si>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</si>
  <si>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</si>
  <si>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</si>
  <si>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</si>
  <si>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</si>
  <si>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</si>
  <si>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</si>
  <si>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</si>
  <si>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</si>
  <si>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</si>
  <si>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</si>
  <si>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</si>
  <si>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</si>
  <si>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</si>
  <si>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</si>
  <si>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</si>
  <si>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</si>
  <si>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</si>
  <si>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</si>
  <si>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</si>
  <si>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</si>
  <si>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</si>
  <si>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</si>
  <si>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</si>
  <si>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</si>
  <si>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</si>
  <si>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</si>
  <si>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</si>
  <si>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</si>
  <si>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</si>
  <si>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</si>
  <si>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</si>
  <si>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</si>
  <si>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</si>
  <si>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</si>
  <si>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</si>
  <si>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</si>
  <si>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</si>
  <si>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</si>
  <si>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</si>
  <si>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</si>
  <si>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</si>
  <si>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</si>
  <si>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</si>
  <si>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</si>
  <si>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</si>
  <si>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</si>
  <si>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</si>
  <si>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</si>
  <si>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</si>
  <si>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</si>
  <si>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</si>
  <si>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</si>
  <si>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</si>
  <si>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</si>
  <si>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</si>
  <si>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</si>
  <si>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</si>
  <si>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</si>
  <si>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</si>
  <si>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</si>
  <si>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</si>
  <si>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</si>
  <si>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</si>
  <si>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</si>
  <si>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</si>
  <si>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</si>
  <si>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</si>
  <si>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</si>
  <si>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</si>
  <si>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</si>
  <si>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</si>
  <si>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</si>
  <si>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</si>
  <si>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</si>
  <si>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</si>
  <si>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</si>
  <si>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</si>
  <si>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</si>
  <si>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</si>
  <si>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</si>
  <si>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</si>
  <si>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</si>
  <si>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</si>
  <si>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</si>
  <si>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</si>
  <si>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</si>
  <si>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</si>
  <si>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</si>
  <si>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</si>
  <si>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</si>
  <si>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</si>
  <si>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</si>
  <si>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</si>
  <si>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</si>
  <si>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</si>
  <si>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</si>
  <si>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</si>
  <si>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</si>
  <si>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</si>
  <si>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</si>
  <si>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</si>
  <si>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</si>
  <si>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</si>
  <si>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</si>
  <si>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</si>
  <si>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</si>
  <si>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</si>
  <si>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</si>
  <si>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</si>
  <si>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</si>
  <si>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</si>
  <si>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</si>
  <si>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</si>
  <si>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</si>
  <si>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</si>
  <si>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</si>
  <si>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</si>
  <si>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</si>
  <si>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</si>
  <si>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</si>
  <si>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</si>
  <si>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</si>
  <si>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</si>
  <si>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</si>
  <si>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</si>
  <si>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</si>
  <si>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</si>
  <si>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</si>
  <si>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</si>
  <si>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</si>
  <si>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</si>
  <si>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</si>
  <si>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</si>
  <si>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</si>
  <si>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</si>
  <si>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</si>
  <si>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</si>
  <si>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</si>
  <si>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</si>
  <si>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</si>
  <si>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</si>
  <si>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</si>
  <si>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</si>
  <si>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</si>
  <si>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</si>
  <si>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</si>
  <si>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</si>
  <si>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</si>
  <si>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</si>
  <si>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</si>
  <si>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</si>
  <si>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</si>
  <si>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</si>
  <si>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</si>
  <si>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</si>
  <si>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</si>
  <si>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</si>
  <si>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</si>
  <si>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</si>
  <si>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</si>
  <si>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</si>
  <si>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</si>
  <si>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</si>
  <si>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</si>
  <si>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</si>
  <si>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</si>
  <si>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</si>
  <si>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</si>
  <si>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</si>
  <si>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</si>
  <si>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</si>
  <si>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</si>
  <si>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</si>
  <si>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</si>
  <si>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</si>
  <si>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</si>
  <si>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</si>
  <si>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</si>
  <si>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</si>
  <si>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</si>
  <si>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</si>
  <si>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</si>
  <si>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</si>
  <si>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</si>
  <si>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</si>
  <si>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</si>
  <si>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</si>
  <si>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</si>
  <si>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</si>
  <si>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</si>
  <si>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</si>
  <si>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</si>
  <si>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</si>
  <si>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</si>
  <si>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</si>
  <si>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</si>
  <si>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</si>
  <si>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</si>
  <si>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</si>
  <si>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</si>
  <si>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</si>
  <si>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</si>
  <si>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</si>
  <si>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</si>
  <si>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</si>
  <si>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</si>
  <si>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</si>
  <si>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</si>
  <si>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</si>
  <si>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</si>
  <si>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</si>
  <si>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</si>
  <si>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</si>
  <si>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</si>
  <si>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</si>
  <si>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</si>
  <si>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</si>
  <si>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</si>
  <si>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</si>
  <si>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</si>
  <si>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</si>
  <si>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</si>
  <si>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</si>
  <si>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</si>
  <si>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</si>
  <si>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</si>
  <si>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</si>
  <si>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</si>
  <si>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</si>
  <si>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</si>
  <si>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</si>
  <si>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</si>
  <si>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</si>
  <si>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</si>
  <si>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</si>
  <si>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</si>
  <si>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</si>
  <si>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</si>
  <si>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</si>
  <si>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</si>
  <si>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</si>
  <si>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</si>
  <si>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</si>
  <si>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</si>
  <si>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</si>
  <si>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</si>
  <si>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</si>
  <si>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</si>
  <si>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</si>
  <si>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</si>
  <si>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</si>
  <si>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</si>
  <si>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</si>
  <si>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</si>
  <si>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</si>
  <si>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</si>
  <si>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</si>
  <si>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</si>
  <si>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</si>
  <si>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</si>
  <si>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</si>
  <si>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</si>
  <si>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</si>
  <si>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</si>
  <si>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</si>
  <si>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</si>
  <si>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</si>
  <si>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</si>
  <si>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</si>
  <si>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</si>
  <si>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</si>
  <si>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</si>
  <si>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</si>
  <si>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</si>
  <si>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</si>
  <si>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</si>
  <si>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</si>
  <si>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</si>
  <si>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</si>
  <si>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</si>
  <si>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</si>
  <si>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</si>
  <si>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</si>
  <si>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</si>
  <si>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</si>
  <si>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</si>
  <si>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</si>
  <si>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</si>
  <si>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</si>
  <si>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</si>
  <si>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</si>
  <si>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</si>
  <si>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</si>
  <si>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</si>
  <si>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</si>
  <si>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</si>
  <si>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</si>
  <si>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</si>
  <si>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</si>
  <si>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</si>
  <si>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</si>
  <si>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</si>
  <si>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</si>
  <si>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</si>
  <si>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</si>
  <si>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</si>
  <si>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</si>
  <si>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</si>
  <si>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</si>
  <si>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</si>
  <si>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</si>
  <si>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</si>
  <si>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</si>
  <si>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</si>
  <si>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</si>
  <si>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</si>
  <si>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</si>
  <si>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</si>
  <si>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</si>
  <si>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</si>
  <si>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</si>
  <si>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</si>
  <si>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</si>
  <si>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</si>
  <si>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</si>
  <si>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</si>
  <si>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</si>
  <si>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</si>
  <si>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</si>
  <si>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</si>
  <si>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</si>
  <si>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</si>
  <si>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</si>
  <si>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</si>
  <si>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</si>
  <si>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</si>
  <si>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</si>
  <si>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</si>
  <si>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</si>
  <si>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</si>
  <si>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</si>
  <si>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</si>
  <si>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</si>
  <si>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</si>
  <si>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</si>
  <si>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</si>
  <si>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</si>
  <si>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</si>
  <si>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</si>
  <si>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</si>
  <si>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</si>
  <si>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</si>
  <si>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</si>
  <si>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</si>
  <si>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</si>
  <si>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</si>
  <si>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</si>
  <si>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</si>
  <si>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</si>
  <si>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</si>
  <si>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</si>
  <si>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</si>
  <si>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</si>
  <si>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</si>
  <si>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</si>
  <si>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</si>
  <si>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</si>
  <si>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</si>
  <si>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</si>
  <si>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</si>
  <si>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</si>
  <si>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</si>
  <si>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</si>
  <si>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</si>
  <si>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</si>
  <si>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</si>
  <si>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</si>
  <si>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</si>
  <si>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</si>
  <si>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</si>
  <si>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</si>
  <si>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</si>
  <si>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</si>
  <si>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</si>
  <si>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</si>
  <si>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</si>
  <si>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</si>
  <si>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</si>
  <si>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</si>
  <si>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</si>
  <si>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</si>
  <si>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</si>
  <si>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</si>
  <si>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</si>
  <si>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</si>
  <si>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</si>
  <si>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</si>
  <si>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</si>
  <si>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</si>
  <si>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</si>
  <si>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</si>
  <si>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</si>
  <si>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</si>
  <si>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</si>
  <si>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</si>
  <si>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</si>
  <si>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</si>
  <si>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</si>
  <si>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</si>
  <si>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</si>
  <si>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</si>
  <si>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</si>
  <si>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</si>
  <si>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</si>
  <si>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</si>
  <si>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</si>
  <si>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</si>
  <si>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</si>
  <si>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</si>
  <si>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</si>
  <si>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</si>
  <si>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</si>
  <si>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</si>
  <si>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</si>
  <si>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</si>
  <si>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</si>
  <si>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</si>
  <si>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</si>
  <si>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</si>
  <si>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</si>
  <si>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</si>
  <si>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</si>
  <si>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</si>
  <si>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</si>
  <si>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</si>
  <si>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</si>
  <si>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</si>
  <si>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</si>
  <si>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</si>
  <si>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</si>
  <si>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</si>
  <si>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</si>
  <si>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</si>
  <si>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</si>
  <si>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</si>
  <si>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</si>
  <si>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</si>
  <si>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</si>
  <si>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</si>
  <si>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</si>
  <si>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</si>
  <si>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</si>
  <si>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</si>
  <si>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</si>
  <si>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</si>
  <si>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</si>
  <si>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</si>
  <si>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</si>
  <si>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</si>
  <si>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</si>
  <si>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</si>
  <si>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</si>
  <si>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</si>
  <si>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</si>
  <si>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</si>
  <si>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</si>
  <si>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</si>
  <si>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</si>
  <si>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</si>
  <si>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</si>
  <si>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</si>
  <si>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</si>
  <si>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</si>
  <si>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</si>
  <si>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</si>
  <si>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</si>
  <si>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</si>
  <si>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</si>
  <si>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</si>
  <si>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</si>
  <si>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</si>
  <si>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</si>
  <si>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</si>
  <si>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</si>
  <si>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</si>
  <si>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</si>
  <si>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</si>
  <si>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</si>
  <si>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</si>
  <si>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</si>
  <si>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</si>
  <si>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</si>
  <si>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</si>
  <si>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</si>
  <si>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</si>
  <si>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</si>
  <si>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</si>
  <si>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</si>
  <si>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</si>
  <si>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</si>
  <si>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</si>
  <si>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</si>
  <si>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</si>
  <si>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</si>
  <si>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</si>
  <si>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</si>
  <si>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</si>
  <si>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</si>
  <si>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</si>
  <si>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</si>
  <si>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</si>
  <si>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</si>
  <si>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</si>
  <si>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</si>
  <si>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</si>
  <si>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</si>
  <si>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</si>
  <si>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</si>
  <si>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</si>
  <si>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</si>
  <si>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</si>
  <si>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</si>
  <si>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</si>
  <si>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</si>
  <si>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</si>
  <si>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</si>
  <si>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</si>
  <si>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</si>
  <si>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</si>
  <si>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</si>
  <si>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</si>
  <si>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</si>
  <si>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</si>
  <si>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</si>
  <si>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</si>
  <si>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</si>
  <si>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</si>
  <si>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</si>
  <si>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</si>
  <si>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</si>
  <si>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</si>
  <si>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</si>
  <si>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</si>
  <si>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</si>
  <si>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</si>
  <si>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</si>
  <si>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</si>
  <si>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</si>
  <si>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</si>
  <si>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</si>
  <si>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</si>
  <si>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</si>
  <si>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</si>
  <si>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</si>
  <si>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</si>
  <si>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</si>
  <si>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</si>
  <si>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</si>
  <si>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</si>
  <si>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</si>
  <si>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</si>
  <si>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</si>
  <si>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</si>
  <si>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</si>
  <si>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</si>
  <si>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</si>
  <si>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</si>
  <si>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</si>
  <si>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</si>
  <si>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</si>
  <si>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</si>
  <si>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</si>
  <si>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</si>
  <si>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</si>
  <si>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</si>
  <si>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</si>
  <si>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</si>
  <si>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</si>
  <si>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</si>
  <si>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</si>
  <si>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</si>
  <si>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</si>
  <si>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</si>
  <si>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</si>
  <si>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</si>
  <si>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</si>
  <si>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</si>
  <si>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</si>
  <si>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</si>
  <si>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</si>
  <si>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</si>
  <si>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</si>
  <si>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</si>
  <si>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</si>
  <si>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</si>
  <si>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</si>
  <si>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</si>
  <si>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</si>
  <si>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</si>
  <si>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</si>
  <si>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</si>
  <si>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</si>
  <si>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</si>
  <si>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</si>
  <si>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</si>
  <si>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</si>
  <si>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</si>
  <si>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</si>
  <si>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</si>
  <si>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</si>
  <si>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</si>
  <si>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</si>
  <si>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</si>
  <si>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</si>
  <si>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</si>
  <si>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</si>
  <si>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</si>
  <si>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</si>
  <si>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</si>
  <si>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</si>
  <si>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</si>
  <si>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</si>
  <si>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</si>
  <si>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</si>
  <si>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</si>
  <si>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</si>
  <si>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</si>
  <si>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</si>
  <si>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</si>
  <si>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</si>
  <si>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</si>
  <si>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</si>
  <si>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</si>
  <si>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</si>
  <si>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</si>
  <si>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</si>
  <si>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</si>
  <si>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</si>
  <si>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</si>
  <si>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</si>
  <si>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</si>
  <si>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</si>
  <si>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</si>
  <si>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</si>
  <si>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</si>
  <si>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</si>
  <si>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</si>
  <si>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</si>
  <si>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</si>
  <si>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</si>
  <si>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</si>
  <si>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</si>
  <si>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</si>
  <si>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</si>
  <si>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</si>
  <si>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</si>
  <si>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</si>
  <si>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</si>
  <si>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</si>
  <si>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</si>
  <si>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</si>
  <si>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</si>
  <si>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</si>
  <si>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</si>
  <si>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</si>
  <si>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</si>
  <si>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</si>
  <si>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</si>
  <si>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</si>
  <si>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</si>
  <si>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</si>
  <si>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</si>
  <si>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</si>
  <si>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</si>
  <si>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</si>
  <si>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</si>
  <si>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</si>
  <si>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</si>
  <si>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</si>
  <si>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</si>
  <si>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</si>
  <si>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</si>
  <si>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</si>
  <si>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</si>
  <si>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</si>
  <si>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</si>
  <si>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</si>
  <si>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</si>
  <si>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</si>
  <si>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</si>
  <si>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</si>
  <si>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</si>
  <si>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</si>
  <si>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</si>
  <si>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</si>
  <si>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</si>
  <si>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</si>
  <si>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</si>
  <si>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</si>
  <si>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</si>
  <si>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</si>
  <si>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</si>
  <si>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</si>
  <si>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</si>
  <si>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</si>
  <si>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</si>
  <si>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</si>
  <si>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</si>
  <si>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</si>
  <si>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</si>
  <si>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</si>
  <si>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</si>
  <si>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</si>
  <si>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</si>
  <si>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</si>
  <si>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</si>
  <si>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</si>
  <si>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</si>
  <si>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</si>
  <si>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</si>
  <si>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</si>
  <si>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</si>
  <si>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</si>
  <si>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</si>
  <si>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</si>
  <si>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</si>
  <si>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</si>
  <si>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</si>
  <si>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</si>
  <si>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</si>
  <si>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</si>
  <si>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</si>
  <si>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</si>
  <si>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</si>
  <si>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</si>
  <si>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</si>
  <si>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</si>
  <si>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</si>
  <si>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</si>
  <si>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</si>
  <si>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</si>
  <si>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</si>
  <si>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</si>
  <si>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</si>
  <si>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</si>
  <si>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</si>
  <si>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</si>
  <si>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</si>
  <si>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</si>
  <si>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</si>
  <si>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</si>
  <si>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</si>
  <si>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</si>
  <si>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</si>
  <si>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</si>
  <si>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</si>
  <si>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</si>
  <si>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</si>
  <si>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</si>
  <si>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</si>
  <si>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</si>
  <si>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</si>
  <si>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</si>
  <si>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</si>
  <si>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</si>
  <si>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</si>
  <si>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</si>
  <si>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</si>
  <si>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</si>
  <si>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</si>
  <si>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</si>
  <si>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</si>
  <si>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</si>
  <si>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</si>
  <si>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</si>
  <si>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</si>
  <si>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</si>
  <si>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</si>
  <si>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</si>
  <si>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</si>
  <si>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</si>
  <si>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</si>
  <si>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</si>
  <si>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</si>
  <si>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</si>
  <si>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</si>
  <si>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</si>
  <si>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</si>
  <si>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</si>
  <si>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</si>
  <si>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</si>
  <si>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</si>
  <si>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</si>
  <si>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</si>
  <si>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</si>
  <si>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</si>
  <si>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</si>
  <si>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</si>
  <si>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</si>
  <si>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</si>
  <si>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</si>
  <si>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</si>
  <si>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</si>
  <si>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</si>
  <si>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</si>
  <si>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</si>
  <si>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</si>
  <si>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</si>
  <si>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</si>
  <si>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</si>
  <si>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</si>
  <si>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</si>
  <si>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</si>
  <si>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</si>
  <si>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</si>
  <si>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</si>
  <si>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</si>
  <si>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</si>
  <si>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</si>
  <si>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</si>
  <si>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</si>
  <si>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</si>
  <si>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</si>
  <si>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</si>
  <si>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</si>
  <si>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</si>
  <si>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</si>
  <si>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</si>
  <si>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</si>
  <si>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</si>
  <si>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</si>
  <si>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</si>
  <si>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</si>
  <si>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</si>
  <si>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</si>
  <si>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</si>
  <si>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</si>
  <si>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</si>
  <si>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</si>
  <si>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</si>
  <si>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</si>
  <si>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</si>
  <si>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</si>
  <si>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</si>
  <si>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</si>
  <si>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</si>
  <si>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</si>
  <si>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</si>
  <si>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</si>
  <si>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</si>
  <si>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</si>
  <si>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</si>
  <si>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</si>
  <si>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</si>
  <si>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</si>
  <si>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</si>
  <si>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</si>
  <si>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</si>
  <si>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</si>
  <si>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</si>
  <si>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</si>
  <si>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</si>
  <si>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</si>
  <si>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</si>
  <si>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</si>
  <si>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</si>
  <si>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</si>
  <si>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</si>
  <si>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</si>
  <si>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</si>
  <si>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</si>
  <si>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</si>
  <si>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</si>
  <si>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</si>
  <si>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</si>
  <si>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</si>
  <si>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</si>
  <si>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</si>
  <si>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</si>
  <si>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</si>
  <si>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</si>
  <si>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</si>
  <si>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</si>
  <si>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</si>
  <si>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</si>
  <si>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</si>
  <si>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</si>
  <si>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</si>
  <si>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</si>
  <si>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</si>
  <si>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</si>
  <si>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</si>
  <si>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</si>
  <si>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</si>
  <si>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</si>
  <si>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</si>
  <si>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</si>
  <si>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</si>
  <si>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</si>
  <si>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</si>
  <si>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</si>
  <si>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</si>
  <si>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</si>
  <si>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</si>
  <si>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</si>
  <si>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</si>
  <si>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</si>
  <si>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</si>
  <si>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</si>
  <si>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</si>
  <si>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</si>
  <si>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</si>
  <si>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</si>
  <si>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</si>
  <si>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</si>
  <si>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</si>
  <si>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</si>
  <si>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</si>
  <si>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</si>
  <si>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</si>
  <si>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</si>
  <si>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</si>
  <si>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</si>
  <si>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</si>
  <si>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</si>
  <si>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</si>
  <si>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</si>
  <si>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</si>
  <si>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</si>
  <si>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</si>
  <si>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</si>
  <si>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</si>
  <si>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</si>
  <si>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</si>
  <si>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</si>
  <si>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</si>
  <si>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</si>
  <si>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</si>
  <si>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</si>
  <si>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</si>
  <si>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</si>
  <si>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</si>
  <si>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</si>
  <si>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</si>
  <si>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</si>
  <si>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</si>
  <si>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</si>
  <si>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</si>
  <si>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</si>
  <si>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</si>
  <si>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</si>
  <si>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</si>
  <si>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</si>
  <si>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</si>
  <si>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</si>
  <si>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</si>
  <si>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</si>
  <si>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</si>
  <si>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</si>
  <si>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</si>
  <si>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</si>
  <si>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</si>
  <si>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</si>
  <si>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</si>
  <si>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</si>
  <si>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</si>
  <si>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</si>
  <si>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</si>
  <si>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</si>
  <si>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</si>
  <si>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</si>
  <si>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</si>
  <si>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</si>
  <si>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</si>
  <si>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</si>
  <si>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</si>
  <si>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</si>
  <si>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</si>
  <si>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</si>
  <si>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</si>
  <si>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</si>
  <si>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</si>
  <si>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</si>
  <si>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</si>
  <si>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</si>
  <si>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</si>
  <si>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</si>
  <si>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</si>
  <si>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</si>
  <si>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</si>
  <si>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</si>
  <si>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</si>
  <si>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</si>
  <si>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</si>
  <si>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</si>
  <si>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</si>
  <si>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</si>
  <si>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</si>
  <si>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</si>
  <si>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</si>
  <si>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</si>
  <si>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</si>
  <si>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</si>
  <si>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</si>
  <si>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</si>
  <si>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</si>
  <si>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</si>
  <si>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</si>
  <si>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</si>
  <si>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</si>
  <si>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</si>
  <si>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</si>
  <si>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</si>
  <si>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</si>
  <si>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</si>
  <si>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</si>
  <si>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</si>
  <si>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</si>
  <si>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</si>
  <si>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</si>
  <si>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</si>
  <si>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</si>
  <si>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</si>
  <si>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</si>
  <si>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</si>
  <si>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</si>
  <si>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</si>
  <si>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</si>
  <si>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</si>
  <si>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</si>
  <si>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</si>
  <si>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</si>
  <si>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</si>
  <si>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</si>
  <si>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</si>
  <si>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</si>
  <si>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</si>
  <si>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</si>
  <si>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</si>
  <si>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</si>
  <si>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</si>
  <si>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</si>
  <si>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</si>
  <si>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</si>
  <si>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</si>
  <si>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</si>
  <si>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</si>
  <si>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</si>
  <si>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</si>
  <si>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</si>
  <si>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</si>
  <si>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</si>
  <si>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</si>
  <si>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</si>
  <si>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</si>
  <si>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</si>
  <si>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</si>
  <si>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</si>
  <si>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</si>
  <si>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</si>
  <si>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</si>
  <si>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</si>
  <si>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</si>
  <si>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</si>
  <si>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</si>
  <si>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</si>
  <si>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</si>
  <si>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</si>
  <si>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</si>
  <si>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</si>
  <si>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</si>
  <si>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</si>
  <si>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</si>
  <si>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</si>
  <si>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</si>
  <si>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</si>
  <si>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</si>
  <si>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</si>
  <si>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</si>
  <si>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</si>
  <si>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</si>
  <si>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</si>
  <si>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</si>
  <si>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</si>
  <si>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</si>
  <si>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</si>
  <si>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</si>
  <si>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</si>
  <si>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</si>
  <si>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</si>
  <si>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</si>
  <si>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</si>
  <si>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</si>
  <si>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</si>
  <si>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</si>
  <si>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</si>
  <si>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</si>
  <si>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</si>
  <si>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</si>
  <si>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</si>
  <si>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</si>
  <si>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</si>
  <si>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</si>
  <si>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</si>
  <si>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</si>
  <si>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</si>
  <si>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</si>
  <si>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</si>
  <si>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</si>
  <si>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</si>
  <si>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</si>
  <si>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</si>
  <si>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</si>
  <si>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</si>
  <si>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</si>
  <si>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</si>
  <si>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</si>
  <si>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</si>
  <si>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</si>
  <si>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</si>
  <si>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</si>
  <si>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</si>
  <si>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</si>
  <si>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</si>
  <si>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</si>
  <si>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</si>
  <si>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</si>
  <si>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</si>
  <si>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</si>
  <si>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</si>
  <si>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</si>
  <si>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</si>
  <si>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</si>
  <si>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</si>
  <si>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</si>
  <si>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</si>
  <si>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</si>
  <si>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</si>
  <si>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</si>
  <si>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</si>
  <si>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</si>
  <si>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</si>
  <si>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</si>
  <si>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</si>
  <si>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</si>
  <si>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</si>
  <si>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</si>
  <si>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</si>
  <si>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</si>
  <si>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</si>
  <si>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</si>
  <si>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</si>
  <si>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</si>
  <si>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</si>
  <si>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</si>
  <si>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</si>
  <si>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</si>
  <si>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</si>
  <si>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</si>
  <si>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</si>
  <si>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</si>
  <si>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</si>
  <si>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</si>
  <si>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</si>
  <si>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</si>
  <si>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</si>
  <si>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</si>
  <si>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</si>
  <si>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</si>
  <si>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</si>
  <si>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</si>
  <si>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</si>
  <si>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</si>
  <si>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</si>
  <si>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</si>
  <si>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</si>
  <si>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</si>
  <si>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</si>
  <si>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</si>
  <si>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</si>
  <si>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</si>
  <si>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</si>
  <si>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</si>
  <si>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</si>
  <si>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</si>
  <si>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</si>
  <si>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</si>
  <si>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</si>
  <si>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</si>
  <si>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</si>
  <si>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</si>
  <si>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</si>
  <si>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</si>
  <si>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</si>
  <si>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</si>
  <si>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</si>
  <si>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</si>
  <si>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</si>
  <si>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</si>
  <si>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</si>
  <si>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</si>
  <si>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</si>
  <si>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</si>
  <si>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</si>
  <si>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</si>
  <si>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</si>
  <si>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</si>
  <si>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</si>
  <si>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</si>
  <si>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</si>
  <si>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</si>
  <si>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</si>
  <si>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</si>
  <si>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</si>
  <si>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</si>
  <si>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</si>
  <si>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</si>
  <si>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</si>
  <si>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</si>
  <si>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</si>
  <si>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</si>
  <si>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</si>
  <si>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</si>
  <si>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</si>
  <si>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</si>
  <si>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</si>
  <si>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</si>
  <si>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</si>
  <si>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</si>
  <si>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</si>
  <si>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</si>
  <si>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</si>
  <si>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</si>
  <si>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</si>
  <si>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</si>
  <si>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</si>
  <si>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</si>
  <si>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</si>
  <si>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</si>
  <si>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</si>
  <si>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</si>
  <si>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</si>
  <si>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</si>
  <si>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</si>
  <si>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</si>
  <si>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</si>
  <si>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</si>
  <si>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</si>
  <si>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</si>
  <si>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</si>
  <si>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</si>
  <si>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</si>
  <si>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</si>
  <si>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</si>
  <si>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</si>
  <si>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</si>
  <si>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</si>
  <si>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</si>
  <si>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</si>
  <si>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</si>
  <si>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</si>
  <si>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</si>
  <si>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</si>
  <si>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</si>
  <si>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</si>
  <si>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</si>
  <si>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</si>
  <si>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</si>
  <si>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</si>
  <si>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</si>
  <si>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</si>
  <si>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</si>
  <si>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</si>
  <si>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</si>
  <si>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</si>
  <si>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</si>
  <si>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</si>
  <si>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</si>
  <si>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</si>
  <si>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</si>
  <si>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</si>
  <si>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</si>
  <si>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</si>
  <si>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</si>
  <si>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</si>
  <si>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</si>
  <si>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</si>
  <si>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</si>
  <si>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</si>
  <si>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</si>
  <si>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</si>
  <si>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</si>
  <si>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</si>
  <si>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</si>
  <si>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</si>
  <si>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</si>
  <si>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</si>
  <si>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</si>
  <si>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</si>
  <si>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</si>
  <si>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</si>
  <si>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</si>
  <si>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</si>
  <si>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</si>
  <si>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</si>
  <si>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</si>
  <si>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</si>
  <si>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</si>
  <si>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</si>
  <si>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</si>
  <si>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</si>
  <si>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</si>
  <si>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</si>
  <si>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</si>
  <si>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</si>
  <si>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</si>
  <si>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</si>
  <si>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</si>
  <si>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</si>
  <si>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</si>
  <si>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</si>
  <si>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</si>
  <si>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</si>
  <si>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</si>
  <si>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</si>
  <si>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</si>
  <si>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</si>
  <si>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</si>
  <si>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</si>
  <si>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</si>
  <si>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</si>
  <si>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</si>
  <si>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</si>
  <si>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</si>
  <si>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</si>
  <si>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</si>
  <si>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</si>
  <si>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</si>
  <si>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</si>
  <si>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</si>
  <si>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</si>
  <si>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</si>
  <si>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</si>
  <si>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</si>
  <si>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</si>
  <si>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</si>
  <si>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</si>
  <si>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</si>
  <si>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</si>
  <si>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</si>
  <si>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</si>
  <si>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</si>
  <si>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</si>
  <si>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</si>
  <si>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</si>
  <si>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</si>
  <si>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</si>
  <si>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</si>
  <si>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</si>
  <si>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</si>
  <si>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</si>
  <si>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</si>
  <si>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</si>
  <si>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</si>
  <si>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</si>
  <si>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</si>
  <si>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</si>
  <si>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</si>
  <si>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</si>
  <si>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</si>
  <si>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</si>
  <si>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</si>
  <si>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</si>
  <si>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</si>
  <si>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</si>
  <si>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</si>
  <si>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</si>
  <si>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</si>
  <si>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</si>
  <si>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</si>
  <si>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</si>
  <si>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</si>
  <si>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</si>
  <si>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</si>
  <si>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</si>
  <si>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</si>
  <si>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</si>
  <si>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</si>
  <si>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</si>
  <si>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</si>
  <si>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</si>
  <si>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</si>
  <si>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</si>
  <si>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</si>
  <si>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</si>
  <si>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</si>
  <si>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</si>
  <si>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</si>
  <si>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</si>
  <si>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</si>
  <si>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</si>
  <si>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</si>
  <si>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</si>
  <si>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</si>
  <si>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</si>
  <si>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</si>
  <si>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</si>
  <si>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</si>
  <si>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</si>
  <si>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</si>
  <si>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</si>
  <si>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</si>
  <si>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</si>
  <si>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</si>
  <si>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</si>
  <si>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</si>
  <si>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</si>
  <si>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</si>
  <si>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</si>
  <si>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</si>
  <si>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</si>
  <si>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</si>
  <si>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</si>
  <si>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</si>
  <si>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</si>
  <si>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</si>
  <si>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</si>
  <si>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</si>
  <si>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</si>
  <si>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</si>
  <si>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</si>
  <si>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</si>
  <si>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</si>
  <si>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</si>
  <si>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</si>
  <si>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</si>
  <si>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</si>
  <si>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</si>
  <si>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</si>
  <si>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</si>
  <si>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</si>
  <si>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</si>
  <si>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</si>
  <si>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</si>
  <si>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</si>
  <si>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</si>
  <si>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</si>
  <si>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</si>
  <si>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</si>
  <si>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</si>
  <si>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</si>
  <si>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</si>
  <si>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</si>
  <si>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</si>
  <si>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</si>
  <si>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</si>
  <si>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</si>
  <si>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</si>
  <si>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</si>
  <si>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</si>
  <si>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</si>
  <si>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</si>
  <si>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</si>
  <si>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</si>
  <si>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</si>
  <si>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</si>
  <si>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</si>
  <si>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</si>
  <si>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</si>
  <si>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</si>
  <si>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</si>
  <si>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</si>
  <si>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</si>
  <si>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</si>
  <si>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</si>
  <si>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</si>
  <si>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</si>
  <si>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</si>
  <si>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</si>
  <si>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</si>
  <si>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</si>
  <si>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</si>
  <si>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</si>
  <si>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</si>
  <si>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</si>
  <si>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</si>
  <si>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</si>
  <si>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</si>
  <si>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</si>
  <si>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</si>
  <si>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</si>
  <si>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</si>
  <si>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</si>
  <si>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</si>
  <si>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</si>
  <si>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</si>
  <si>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</si>
  <si>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</si>
  <si>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</si>
  <si>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</si>
  <si>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</si>
  <si>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</si>
  <si>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</si>
  <si>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</si>
  <si>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</si>
  <si>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</si>
  <si>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</si>
  <si>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</si>
  <si>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</si>
  <si>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</si>
  <si>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</si>
  <si>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</si>
  <si>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</si>
  <si>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</si>
  <si>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</si>
  <si>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</si>
  <si>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</si>
  <si>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</si>
  <si>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</si>
  <si>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</si>
  <si>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</si>
  <si>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</si>
  <si>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</si>
  <si>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</si>
  <si>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</si>
  <si>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</si>
  <si>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</si>
  <si>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</si>
  <si>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</si>
  <si>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</si>
  <si>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</si>
  <si>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</si>
  <si>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</si>
  <si>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</si>
  <si>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</si>
  <si>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</si>
  <si>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</si>
  <si>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</si>
  <si>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</si>
  <si>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</si>
  <si>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</si>
  <si>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</si>
  <si>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</si>
  <si>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</si>
  <si>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</si>
  <si>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</si>
  <si>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</si>
  <si>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</si>
  <si>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</si>
  <si>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</si>
  <si>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</si>
  <si>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</si>
  <si>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</si>
  <si>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</si>
  <si>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</si>
  <si>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</si>
  <si>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</si>
  <si>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</si>
  <si>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</si>
  <si>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</si>
  <si>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</si>
  <si>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</si>
  <si>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</si>
  <si>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</si>
  <si>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</si>
  <si>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</si>
  <si>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</si>
  <si>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</si>
  <si>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</si>
  <si>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</si>
  <si>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</si>
  <si>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</si>
  <si>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</si>
  <si>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</si>
  <si>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</si>
  <si>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</si>
  <si>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</si>
  <si>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</si>
  <si>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</si>
  <si>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</si>
  <si>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</si>
  <si>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</si>
  <si>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</si>
  <si>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</si>
  <si>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</si>
  <si>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</si>
  <si>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</si>
  <si>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</si>
  <si>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</si>
  <si>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</si>
  <si>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</si>
  <si>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</si>
  <si>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</si>
  <si>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</si>
  <si>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</si>
  <si>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</si>
  <si>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</si>
  <si>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</si>
  <si>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</si>
  <si>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</si>
  <si>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</si>
  <si>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</si>
  <si>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</si>
  <si>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</si>
  <si>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</si>
  <si>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</si>
  <si>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</si>
  <si>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</si>
  <si>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</si>
  <si>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</si>
  <si>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</si>
  <si>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</si>
  <si>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</si>
  <si>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</si>
  <si>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</si>
  <si>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</si>
  <si>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</si>
  <si>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</si>
  <si>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</si>
  <si>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</si>
  <si>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</si>
  <si>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</si>
  <si>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</si>
  <si>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</si>
  <si>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</si>
  <si>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</si>
  <si>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</si>
  <si>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</si>
  <si>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</si>
  <si>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</si>
  <si>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</si>
  <si>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</si>
  <si>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</si>
  <si>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</si>
  <si>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</si>
  <si>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</si>
  <si>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</si>
  <si>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</si>
  <si>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</si>
  <si>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</si>
  <si>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</si>
  <si>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</si>
  <si>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</si>
  <si>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</si>
  <si>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</si>
  <si>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</si>
  <si>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</si>
  <si>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</si>
  <si>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</si>
  <si>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</si>
  <si>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</si>
  <si>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</si>
  <si>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</si>
  <si>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</si>
  <si>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</si>
  <si>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</si>
  <si>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</si>
  <si>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</si>
  <si>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</si>
  <si>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</si>
  <si>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</si>
  <si>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</si>
  <si>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</si>
  <si>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</si>
  <si>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</si>
  <si>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</si>
  <si>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</si>
  <si>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</si>
  <si>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</si>
  <si>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</si>
  <si>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</si>
  <si>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</si>
  <si>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</si>
  <si>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</si>
  <si>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</si>
  <si>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</si>
  <si>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</si>
  <si>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</si>
  <si>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</si>
  <si>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</si>
  <si>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</si>
  <si>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</si>
  <si>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</si>
  <si>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</si>
  <si>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</si>
  <si>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</si>
  <si>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</si>
  <si>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</si>
  <si>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</si>
  <si>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</si>
  <si>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</si>
  <si>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</si>
  <si>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</si>
  <si>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</si>
  <si>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</si>
  <si>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</si>
  <si>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</si>
  <si>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</si>
  <si>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</si>
  <si>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</si>
  <si>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</si>
  <si>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</si>
  <si>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</si>
  <si>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</si>
  <si>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</si>
  <si>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</si>
  <si>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</si>
  <si>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</si>
  <si>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</si>
  <si>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</si>
  <si>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</si>
  <si>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</si>
  <si>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</si>
  <si>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</si>
  <si>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</si>
  <si>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</si>
  <si>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</si>
  <si>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</si>
  <si>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</si>
  <si>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</si>
  <si>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</si>
  <si>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</si>
  <si>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</si>
  <si>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</si>
  <si>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</si>
  <si>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</si>
  <si>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</si>
  <si>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</si>
  <si>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</si>
  <si>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</si>
  <si>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</si>
  <si>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</si>
  <si>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</si>
  <si>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</si>
  <si>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</si>
  <si>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</si>
  <si>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</si>
  <si>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</si>
  <si>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</si>
  <si>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</si>
  <si>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</si>
  <si>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</si>
  <si>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</si>
  <si>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</si>
  <si>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</si>
  <si>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</si>
  <si>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</si>
  <si>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</si>
  <si>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</si>
  <si>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</si>
  <si>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</si>
  <si>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</si>
  <si>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</si>
  <si>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</si>
  <si>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</si>
  <si>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</si>
  <si>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</si>
  <si>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</si>
  <si>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</si>
  <si>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</si>
  <si>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</si>
  <si>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</si>
  <si>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</si>
  <si>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</si>
  <si>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</si>
  <si>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</si>
  <si>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</si>
  <si>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</si>
  <si>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</si>
  <si>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</si>
  <si>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</si>
  <si>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</si>
  <si>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</si>
  <si>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</si>
  <si>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</si>
  <si>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</si>
  <si>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</si>
  <si>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</si>
  <si>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</si>
  <si>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</si>
  <si>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</si>
  <si>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</si>
  <si>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</si>
  <si>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</si>
  <si>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</si>
  <si>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</si>
  <si>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</si>
  <si>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</si>
  <si>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</si>
  <si>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</si>
  <si>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</si>
  <si>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</si>
  <si>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</si>
  <si>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</si>
  <si>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</si>
  <si>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</si>
  <si>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</si>
  <si>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</si>
  <si>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</si>
  <si>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</si>
  <si>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</si>
  <si>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</si>
  <si>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</si>
  <si>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</si>
  <si>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</si>
  <si>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</si>
  <si>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</si>
  <si>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</si>
  <si>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</si>
  <si>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</si>
  <si>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</si>
  <si>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</si>
  <si>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</si>
  <si>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</si>
  <si>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</si>
  <si>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</si>
  <si>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</si>
  <si>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</si>
  <si>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</si>
  <si>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</si>
  <si>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</si>
  <si>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</si>
  <si>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</si>
  <si>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</si>
  <si>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</si>
  <si>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</si>
  <si>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</si>
  <si>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</si>
  <si>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</si>
  <si>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</si>
  <si>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</si>
  <si>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</si>
  <si>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</si>
  <si>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</si>
  <si>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</si>
  <si>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</si>
  <si>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</si>
  <si>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</si>
  <si>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</si>
  <si>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</si>
  <si>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</si>
  <si>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</si>
  <si>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</si>
  <si>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</si>
  <si>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</si>
  <si>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</si>
  <si>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</si>
  <si>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</si>
  <si>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</si>
  <si>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</si>
  <si>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</si>
  <si>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</si>
  <si>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</si>
  <si>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</si>
  <si>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</si>
  <si>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</si>
  <si>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</si>
  <si>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</si>
  <si>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</si>
  <si>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</si>
  <si>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</si>
  <si>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</si>
  <si>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</si>
  <si>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</si>
  <si>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</si>
  <si>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</si>
  <si>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</si>
  <si>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</si>
  <si>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</si>
  <si>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</si>
  <si>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</si>
  <si>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</si>
  <si>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</si>
  <si>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</si>
  <si>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</si>
  <si>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</si>
  <si>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</si>
  <si>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</si>
  <si>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</si>
  <si>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</si>
  <si>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</si>
  <si>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</si>
  <si>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</si>
  <si>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</si>
  <si>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</si>
  <si>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</si>
  <si>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</si>
  <si>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</si>
  <si>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</si>
  <si>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</si>
  <si>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</si>
  <si>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</si>
  <si>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</si>
  <si>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</si>
  <si>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</si>
  <si>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</si>
  <si>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</si>
  <si>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</si>
  <si>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</si>
  <si>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</si>
  <si>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</si>
  <si>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</si>
  <si>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</si>
  <si>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</si>
  <si>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</si>
  <si>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</si>
  <si>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</si>
  <si>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</si>
  <si>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</si>
  <si>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</si>
  <si>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</si>
  <si>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</si>
  <si>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</si>
  <si>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</si>
  <si>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</si>
  <si>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</si>
  <si>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</si>
  <si>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</si>
  <si>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</si>
  <si>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</si>
  <si>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</si>
  <si>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</si>
  <si>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</si>
  <si>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</si>
  <si>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</si>
  <si>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</si>
  <si>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</si>
  <si>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</si>
  <si>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</si>
  <si>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</si>
  <si>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</si>
  <si>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</si>
  <si>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</si>
  <si>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</si>
  <si>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</si>
  <si>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</si>
  <si>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</si>
  <si>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</si>
  <si>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</si>
  <si>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</si>
  <si>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</si>
  <si>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</si>
  <si>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</si>
  <si>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</si>
  <si>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</si>
  <si>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</si>
  <si>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</si>
  <si>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</si>
  <si>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</si>
  <si>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</si>
  <si>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</si>
  <si>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</si>
  <si>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</si>
  <si>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</si>
  <si>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</si>
  <si>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</si>
  <si>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</si>
  <si>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</si>
  <si>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</si>
  <si>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</si>
  <si>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</si>
  <si>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</si>
  <si>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</si>
  <si>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</si>
  <si>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</si>
  <si>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</si>
  <si>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</si>
  <si>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</si>
  <si>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</si>
  <si>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</si>
  <si>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</si>
  <si>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</si>
  <si>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</si>
  <si>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</si>
  <si>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</si>
  <si>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</si>
  <si>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</si>
  <si>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</si>
  <si>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</si>
  <si>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</si>
  <si>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</si>
  <si>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</si>
  <si>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</si>
  <si>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</si>
  <si>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</si>
  <si>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</si>
  <si>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</si>
  <si>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</si>
  <si>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</si>
  <si>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</si>
  <si>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</si>
  <si>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</si>
  <si>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</si>
  <si>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</si>
  <si>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</si>
  <si>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</si>
  <si>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</si>
  <si>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</si>
  <si>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</si>
  <si>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</si>
  <si>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</si>
  <si>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</si>
  <si>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</si>
  <si>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</si>
  <si>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</si>
  <si>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</si>
  <si>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</si>
  <si>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</si>
  <si>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</si>
  <si>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</si>
  <si>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</si>
  <si>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</si>
  <si>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</si>
  <si>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</si>
  <si>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</si>
  <si>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</si>
  <si>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</si>
  <si>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</si>
  <si>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</si>
  <si>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</si>
  <si>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</si>
  <si>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</si>
  <si>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</si>
  <si>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</si>
  <si>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</si>
  <si>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</si>
  <si>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</si>
  <si>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</si>
  <si>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</si>
  <si>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</si>
  <si>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</si>
  <si>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</si>
  <si>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</si>
  <si>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</si>
  <si>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</si>
  <si>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</si>
  <si>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</si>
  <si>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</si>
  <si>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</si>
  <si>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</si>
  <si>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</si>
  <si>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</si>
  <si>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</si>
  <si>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</si>
  <si>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</si>
  <si>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</si>
  <si>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</si>
  <si>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</si>
  <si>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</si>
  <si>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</si>
  <si>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</si>
  <si>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</si>
  <si>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</si>
  <si>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</si>
  <si>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</si>
  <si>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</si>
  <si>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</si>
  <si>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</si>
  <si>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</si>
  <si>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</si>
  <si>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</si>
  <si>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</si>
  <si>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</si>
  <si>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</si>
  <si>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</si>
  <si>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</si>
  <si>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</si>
  <si>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</si>
  <si>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</si>
  <si>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</si>
  <si>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</si>
  <si>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</si>
  <si>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</si>
  <si>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</si>
  <si>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</si>
  <si>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</si>
  <si>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</si>
  <si>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</si>
  <si>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</si>
  <si>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</si>
  <si>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</si>
  <si>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</si>
  <si>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</si>
  <si>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</si>
  <si>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</si>
  <si>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</si>
  <si>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</si>
  <si>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</si>
  <si>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</si>
  <si>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</si>
  <si>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</si>
  <si>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</si>
  <si>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</si>
  <si>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</si>
  <si>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</si>
  <si>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</si>
  <si>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</si>
  <si>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</si>
  <si>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</si>
  <si>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</si>
  <si>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</si>
  <si>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</si>
  <si>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</si>
  <si>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</si>
  <si>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</si>
  <si>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</si>
  <si>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</si>
  <si>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</si>
  <si>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</si>
  <si>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</si>
  <si>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</si>
  <si>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</si>
  <si>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</si>
  <si>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</si>
  <si>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</si>
  <si>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</si>
  <si>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</si>
  <si>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</si>
  <si>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</si>
  <si>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</si>
  <si>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</si>
  <si>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</si>
  <si>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</si>
  <si>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</si>
  <si>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</si>
  <si>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</si>
  <si>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</si>
  <si>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</si>
  <si>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</si>
  <si>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</si>
  <si>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</si>
  <si>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</si>
  <si>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</si>
  <si>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</si>
  <si>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</si>
  <si>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</si>
  <si>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</si>
  <si>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</si>
  <si>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</si>
  <si>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</si>
  <si>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</si>
  <si>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</si>
  <si>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</si>
  <si>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</si>
  <si>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</si>
  <si>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</si>
  <si>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</si>
  <si>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</si>
  <si>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</si>
  <si>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</si>
  <si>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</si>
  <si>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</si>
  <si>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</si>
  <si>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</si>
  <si>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</si>
  <si>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</si>
  <si>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</si>
  <si>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</si>
  <si>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</si>
  <si>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</si>
  <si>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</si>
  <si>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</si>
  <si>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</si>
  <si>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</si>
  <si>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</si>
  <si>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</si>
  <si>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</si>
  <si>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</si>
  <si>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</si>
  <si>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</si>
  <si>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</si>
  <si>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</si>
  <si>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</si>
  <si>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</si>
  <si>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</si>
  <si>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</si>
  <si>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</si>
  <si>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</si>
  <si>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</si>
  <si>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</si>
  <si>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</si>
  <si>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</si>
  <si>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</si>
  <si>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</si>
  <si>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</si>
  <si>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</si>
  <si>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</si>
  <si>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</si>
  <si>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</si>
  <si>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</si>
  <si>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</si>
  <si>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</si>
  <si>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</si>
  <si>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</si>
  <si>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</si>
  <si>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</si>
  <si>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</si>
  <si>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</si>
  <si>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</si>
  <si>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</si>
  <si>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</si>
  <si>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</si>
  <si>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</si>
  <si>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</si>
  <si>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</si>
  <si>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</si>
  <si>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</si>
  <si>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</si>
  <si>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</si>
  <si>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</si>
  <si>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</si>
  <si>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</si>
  <si>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</si>
  <si>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</si>
  <si>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</si>
  <si>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</si>
  <si>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</si>
  <si>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</si>
  <si>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</si>
  <si>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</si>
  <si>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</si>
  <si>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</si>
  <si>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</si>
  <si>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</si>
  <si>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</si>
  <si>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</si>
  <si>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</si>
  <si>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</si>
  <si>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</si>
  <si>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</si>
  <si>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</si>
  <si>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</si>
  <si>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</si>
  <si>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</si>
  <si>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</si>
  <si>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</si>
  <si>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</si>
  <si>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</si>
  <si>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</si>
  <si>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</si>
  <si>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</si>
  <si>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</si>
  <si>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</si>
  <si>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</si>
  <si>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</si>
  <si>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</si>
  <si>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</si>
  <si>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</si>
  <si>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</si>
  <si>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</si>
  <si>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</si>
  <si>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</si>
  <si>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</si>
  <si>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</si>
  <si>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</si>
  <si>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</si>
  <si>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</si>
  <si>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</si>
  <si>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</si>
  <si>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</si>
  <si>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</si>
  <si>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</si>
  <si>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</si>
  <si>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</si>
  <si>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</si>
  <si>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</si>
  <si>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</si>
  <si>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</si>
  <si>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</si>
  <si>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</si>
  <si>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</si>
  <si>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</si>
  <si>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</si>
  <si>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</si>
  <si>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</si>
  <si>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</si>
  <si>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</si>
  <si>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</si>
  <si>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</si>
  <si>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</si>
  <si>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</si>
  <si>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</si>
  <si>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</si>
  <si>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</si>
  <si>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</si>
  <si>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</si>
  <si>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</si>
  <si>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</si>
  <si>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</si>
  <si>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</si>
  <si>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</si>
  <si>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</si>
  <si>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</si>
  <si>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</si>
  <si>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</si>
  <si>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</si>
  <si>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</si>
  <si>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</si>
  <si>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</si>
  <si>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</si>
  <si>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</si>
  <si>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</si>
  <si>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</si>
  <si>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</si>
  <si>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</si>
  <si>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</si>
  <si>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</si>
  <si>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</si>
  <si>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</si>
  <si>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</si>
  <si>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</si>
  <si>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</si>
  <si>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</si>
  <si>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</si>
  <si>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</si>
  <si>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</si>
  <si>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</si>
  <si>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</si>
  <si>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</si>
  <si>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</si>
  <si>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</si>
  <si>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</si>
  <si>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</si>
  <si>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</si>
  <si>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</si>
  <si>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</si>
  <si>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</si>
  <si>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</si>
  <si>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</si>
  <si>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</si>
  <si>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</si>
  <si>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</si>
  <si>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</si>
  <si>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</si>
  <si>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</si>
  <si>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</si>
  <si>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</si>
  <si>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</si>
  <si>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</si>
  <si>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</si>
  <si>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</si>
  <si>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</si>
  <si>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</si>
  <si>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</si>
  <si>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</si>
  <si>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</si>
  <si>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</si>
  <si>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</si>
  <si>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</si>
  <si>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</si>
  <si>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</si>
  <si>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</si>
  <si>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</si>
  <si>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</si>
  <si>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</si>
  <si>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</si>
  <si>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</si>
  <si>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</si>
  <si>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</si>
  <si>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</si>
  <si>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</si>
  <si>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</si>
  <si>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</si>
  <si>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</si>
  <si>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</si>
  <si>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</si>
  <si>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</si>
  <si>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</si>
  <si>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</si>
  <si>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</si>
  <si>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</si>
  <si>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</si>
  <si>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</si>
  <si>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</si>
  <si>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</si>
  <si>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</si>
  <si>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</si>
  <si>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</si>
  <si>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</si>
  <si>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</si>
  <si>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</si>
  <si>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</si>
  <si>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</si>
  <si>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</si>
  <si>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</si>
  <si>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</si>
  <si>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</si>
  <si>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</si>
  <si>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</si>
  <si>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</si>
  <si>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</si>
  <si>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</si>
  <si>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</si>
  <si>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</si>
  <si>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</si>
  <si>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</si>
  <si>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</si>
  <si>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</si>
  <si>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</si>
  <si>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</si>
  <si>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</si>
  <si>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</si>
  <si>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</si>
  <si>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</si>
  <si>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</si>
  <si>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</si>
  <si>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</si>
  <si>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</si>
  <si>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</si>
  <si>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</si>
  <si>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</si>
  <si>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</si>
  <si>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</si>
  <si>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</si>
  <si>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</si>
  <si>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</si>
  <si>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</si>
  <si>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</si>
  <si>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</si>
  <si>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</si>
  <si>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</si>
  <si>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</si>
  <si>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</si>
  <si>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</si>
  <si>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</si>
  <si>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</si>
  <si>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</si>
  <si>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</si>
  <si>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</si>
  <si>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</si>
  <si>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</si>
  <si>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</si>
  <si>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</si>
  <si>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</si>
  <si>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</si>
  <si>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</si>
  <si>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</si>
  <si>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</si>
  <si>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</si>
  <si>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</si>
  <si>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</si>
  <si>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</si>
  <si>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</si>
  <si>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</si>
  <si>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</si>
  <si>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</si>
  <si>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</si>
  <si>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</si>
  <si>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</si>
  <si>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</si>
  <si>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</si>
  <si>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</si>
  <si>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</si>
  <si>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</si>
  <si>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</si>
  <si>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</si>
  <si>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</si>
  <si>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</si>
  <si>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</si>
  <si>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</si>
  <si>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</si>
  <si>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</si>
  <si>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</si>
  <si>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</si>
  <si>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</si>
  <si>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</si>
  <si>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</si>
  <si>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</si>
  <si>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</si>
  <si>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</si>
  <si>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</si>
  <si>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</si>
  <si>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</si>
  <si>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</si>
  <si>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</si>
  <si>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</si>
  <si>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</si>
  <si>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</si>
  <si>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</si>
  <si>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</si>
  <si>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</si>
  <si>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</si>
  <si>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</si>
  <si>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</si>
  <si>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</si>
  <si>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</si>
  <si>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</si>
  <si>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</si>
  <si>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</si>
  <si>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</si>
  <si>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</si>
  <si>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</si>
  <si>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</si>
  <si>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</si>
  <si>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</si>
  <si>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</si>
  <si>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</si>
  <si>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</si>
  <si>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</si>
  <si>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</si>
  <si>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</si>
  <si>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</si>
  <si>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</si>
  <si>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</si>
  <si>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</si>
  <si>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</si>
  <si>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</si>
  <si>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</si>
  <si>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</si>
  <si>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</si>
  <si>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</si>
  <si>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</si>
  <si>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</si>
  <si>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</si>
  <si>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</si>
  <si>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</si>
  <si>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</si>
  <si>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</si>
  <si>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</si>
  <si>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</si>
  <si>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</si>
  <si>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</si>
  <si>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</si>
  <si>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</si>
  <si>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</si>
  <si>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</si>
  <si>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</si>
  <si>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</si>
  <si>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</si>
  <si>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</si>
  <si>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</si>
  <si>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</si>
  <si>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</si>
  <si>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</si>
  <si>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</si>
  <si>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</si>
  <si>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</si>
  <si>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</si>
  <si>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</si>
  <si>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</si>
  <si>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</si>
  <si>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</si>
  <si>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</si>
  <si>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</si>
  <si>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</si>
  <si>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</si>
  <si>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</si>
  <si>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</si>
  <si>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</si>
  <si>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</si>
  <si>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</si>
  <si>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</si>
  <si>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</si>
  <si>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</si>
  <si>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</si>
  <si>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</si>
  <si>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</si>
  <si>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</si>
  <si>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</si>
  <si>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</si>
  <si>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</si>
  <si>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</si>
  <si>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</si>
  <si>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</si>
  <si>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</si>
  <si>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</si>
  <si>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</si>
  <si>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</si>
  <si>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</si>
  <si>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</si>
  <si>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</si>
  <si>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</si>
  <si>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</si>
  <si>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</si>
  <si>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</si>
  <si>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</si>
  <si>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</si>
  <si>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</si>
  <si>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</si>
  <si>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</si>
  <si>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</si>
  <si>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</si>
  <si>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</si>
  <si>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</si>
  <si>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</si>
  <si>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</si>
  <si>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</si>
  <si>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</si>
  <si>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</si>
  <si>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</si>
  <si>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</si>
  <si>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</si>
  <si>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</si>
  <si>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</si>
  <si>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</si>
  <si>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</si>
  <si>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</si>
  <si>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</si>
  <si>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</si>
  <si>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</si>
  <si>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</si>
  <si>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</si>
  <si>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</si>
  <si>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</si>
  <si>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</si>
  <si>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</si>
  <si>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</si>
  <si>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</si>
  <si>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</si>
  <si>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</si>
  <si>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</si>
  <si>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</si>
  <si>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</si>
  <si>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</si>
  <si>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</si>
  <si>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</si>
  <si>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</si>
  <si>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</si>
  <si>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</si>
  <si>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</si>
  <si>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</si>
  <si>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</si>
  <si>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</si>
  <si>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</si>
  <si>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</si>
  <si>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</si>
  <si>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</si>
  <si>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</si>
  <si>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</si>
  <si>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</si>
  <si>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</si>
  <si>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</si>
  <si>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</si>
  <si>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</si>
  <si>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</si>
  <si>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</si>
  <si>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</si>
  <si>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</si>
  <si>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</si>
  <si>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</si>
  <si>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</si>
  <si>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</si>
  <si>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</si>
  <si>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</si>
  <si>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</si>
  <si>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</si>
  <si>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</si>
  <si>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</si>
  <si>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</si>
  <si>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</si>
  <si>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</si>
  <si>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</si>
  <si>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</si>
  <si>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</si>
  <si>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</si>
  <si>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</si>
  <si>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</si>
  <si>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</si>
  <si>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</si>
  <si>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</si>
  <si>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</si>
  <si>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</si>
  <si>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</si>
  <si>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</si>
  <si>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</si>
  <si>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</si>
  <si>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</si>
  <si>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</si>
  <si>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</si>
  <si>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</si>
  <si>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</si>
  <si>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</si>
  <si>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</si>
  <si>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</si>
  <si>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</si>
  <si>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</si>
  <si>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</si>
  <si>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</si>
  <si>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</si>
  <si>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</si>
  <si>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</si>
  <si>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</si>
  <si>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</si>
  <si>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</si>
  <si>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</si>
  <si>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</si>
  <si>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</si>
  <si>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</si>
  <si>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</si>
  <si>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</si>
  <si>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</si>
  <si>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</si>
  <si>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</si>
  <si>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</si>
  <si>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</si>
  <si>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</si>
  <si>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</si>
  <si>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</si>
  <si>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</si>
  <si>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</si>
  <si>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</si>
  <si>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</si>
  <si>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</si>
  <si>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</si>
  <si>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</si>
  <si>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</si>
  <si>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</si>
  <si>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</si>
  <si>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</si>
  <si>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</si>
  <si>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</si>
  <si>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</si>
  <si>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</si>
  <si>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</si>
  <si>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</si>
  <si>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</si>
  <si>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</si>
  <si>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</si>
  <si>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</si>
  <si>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</si>
  <si>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</si>
  <si>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</si>
  <si>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</si>
  <si>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</si>
  <si>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</si>
  <si>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</si>
  <si>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</si>
  <si>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</si>
  <si>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</si>
  <si>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</si>
  <si>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</si>
  <si>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</si>
  <si>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</si>
  <si>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</si>
  <si>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</si>
  <si>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</si>
  <si>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</si>
  <si>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</si>
  <si>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</si>
  <si>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</si>
  <si>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</si>
  <si>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</si>
  <si>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</si>
  <si>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</si>
  <si>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</si>
  <si>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</si>
  <si>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</si>
  <si>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</si>
  <si>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</si>
  <si>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</si>
  <si>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</si>
  <si>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</si>
  <si>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</si>
  <si>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</si>
  <si>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</si>
  <si>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</si>
  <si>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</si>
  <si>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</si>
  <si>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</si>
  <si>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</si>
  <si>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</si>
  <si>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</si>
  <si>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</si>
  <si>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</si>
  <si>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</si>
  <si>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</si>
  <si>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</si>
  <si>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</si>
  <si>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</si>
  <si>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</si>
  <si>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</si>
  <si>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</si>
  <si>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</si>
  <si>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</si>
  <si>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</si>
  <si>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</si>
  <si>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</si>
  <si>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</si>
  <si>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</si>
  <si>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</si>
  <si>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</si>
  <si>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</si>
  <si>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</si>
  <si>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</si>
  <si>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</si>
  <si>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</si>
  <si>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</si>
  <si>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</si>
  <si>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</si>
  <si>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</si>
  <si>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</si>
  <si>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</si>
  <si>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</si>
  <si>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</si>
  <si>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</si>
  <si>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</si>
  <si>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</si>
  <si>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</si>
  <si>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</si>
  <si>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</si>
  <si>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</si>
  <si>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</si>
  <si>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</si>
  <si>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</si>
  <si>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</si>
  <si>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</si>
  <si>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</si>
  <si>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</si>
  <si>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</si>
  <si>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</si>
  <si>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</si>
  <si>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</si>
  <si>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</si>
  <si>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</si>
  <si>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</si>
  <si>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</si>
  <si>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</si>
  <si>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</si>
  <si>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</si>
  <si>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</si>
  <si>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</si>
  <si>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</si>
  <si>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</si>
  <si>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</si>
  <si>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</si>
  <si>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</si>
  <si>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</si>
  <si>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</si>
  <si>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</si>
  <si>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</si>
  <si>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</si>
  <si>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</si>
  <si>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</si>
  <si>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</si>
  <si>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</si>
  <si>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</si>
  <si>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</si>
  <si>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</si>
  <si>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</si>
  <si>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</si>
  <si>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</si>
  <si>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</si>
  <si>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</si>
  <si>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</si>
  <si>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</si>
  <si>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</si>
  <si>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</si>
  <si>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</si>
  <si>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</si>
  <si>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</si>
  <si>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</si>
  <si>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</si>
  <si>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</si>
  <si>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</si>
  <si>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</si>
  <si>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</si>
  <si>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</si>
  <si>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</si>
  <si>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</si>
  <si>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</si>
  <si>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</si>
  <si>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</si>
  <si>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</si>
  <si>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</si>
  <si>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</si>
  <si>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</si>
  <si>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</si>
  <si>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</si>
  <si>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</si>
  <si>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</si>
  <si>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</si>
  <si>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</si>
  <si>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</si>
  <si>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</si>
  <si>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</si>
  <si>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</si>
  <si>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</si>
  <si>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</si>
  <si>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</si>
  <si>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</si>
  <si>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</si>
  <si>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</si>
  <si>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</si>
  <si>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</si>
  <si>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</si>
  <si>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</si>
  <si>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</si>
  <si>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</si>
  <si>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</si>
  <si>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</si>
  <si>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</si>
  <si>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</si>
  <si>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</si>
  <si>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</si>
  <si>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</si>
  <si>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</si>
  <si>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</si>
  <si>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</si>
  <si>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</si>
  <si>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</si>
  <si>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</si>
  <si>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</si>
  <si>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</si>
  <si>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</si>
  <si>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</si>
  <si>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</si>
  <si>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</si>
  <si>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</si>
  <si>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</si>
  <si>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</si>
  <si>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</si>
  <si>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</si>
  <si>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</si>
  <si>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</si>
  <si>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</si>
  <si>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</si>
  <si>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</si>
  <si>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</si>
  <si>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</si>
  <si>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</si>
  <si>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</si>
  <si>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</si>
  <si>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</si>
  <si>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</si>
  <si>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</si>
  <si>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</si>
  <si>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</si>
  <si>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</si>
  <si>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</si>
  <si>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</si>
  <si>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</si>
  <si>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</si>
  <si>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</si>
  <si>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</si>
  <si>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</si>
  <si>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</si>
  <si>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</si>
  <si>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</si>
  <si>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</si>
  <si>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</si>
  <si>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</si>
  <si>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</si>
  <si>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</si>
  <si>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</si>
  <si>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</si>
  <si>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</si>
  <si>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</si>
  <si>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</si>
  <si>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</si>
  <si>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</si>
  <si>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</si>
  <si>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</si>
  <si>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</si>
  <si>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</si>
  <si>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</si>
  <si>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</si>
  <si>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</si>
  <si>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</si>
  <si>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</si>
  <si>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</si>
  <si>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</si>
  <si>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</si>
  <si>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</si>
  <si>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</si>
  <si>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</si>
  <si>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</si>
  <si>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</si>
  <si>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</si>
  <si>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</si>
  <si>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</si>
  <si>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</si>
  <si>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</si>
  <si>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</si>
  <si>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</si>
  <si>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</si>
  <si>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</si>
  <si>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</si>
  <si>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</si>
  <si>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</si>
  <si>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</si>
  <si>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</si>
  <si>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</si>
  <si>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</si>
  <si>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</si>
  <si>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</si>
  <si>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</si>
  <si>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</si>
  <si>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</si>
  <si>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</si>
  <si>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</si>
  <si>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</si>
  <si>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</si>
  <si>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</si>
  <si>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</si>
  <si>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</si>
  <si>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</si>
  <si>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</si>
  <si>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</si>
  <si>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</si>
  <si>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</si>
  <si>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</si>
  <si>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</si>
  <si>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</si>
  <si>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</si>
  <si>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</si>
  <si>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</si>
  <si>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</si>
  <si>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</si>
  <si>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</si>
  <si>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</si>
  <si>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</si>
  <si>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</si>
  <si>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</si>
  <si>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</si>
  <si>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</si>
  <si>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</si>
  <si>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</si>
  <si>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</si>
  <si>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</si>
  <si>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</si>
  <si>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</si>
  <si>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</si>
  <si>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</si>
  <si>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</si>
  <si>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</si>
  <si>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</si>
  <si>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</si>
  <si>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</si>
  <si>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</si>
  <si>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</si>
  <si>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</si>
  <si>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</si>
  <si>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</si>
  <si>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</si>
  <si>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</si>
  <si>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</si>
  <si>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</si>
  <si>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</si>
  <si>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</si>
  <si>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</si>
  <si>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</si>
  <si>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</si>
  <si>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</si>
  <si>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</si>
  <si>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</si>
  <si>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</si>
  <si>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</si>
  <si>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</si>
  <si>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</si>
  <si>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</si>
  <si>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</si>
  <si>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</si>
  <si>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</si>
  <si>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</si>
  <si>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</si>
  <si>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</si>
  <si>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</si>
  <si>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</si>
  <si>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</si>
  <si>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</si>
  <si>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</si>
  <si>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</si>
  <si>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</si>
  <si>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</si>
  <si>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</si>
  <si>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</si>
  <si>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</si>
  <si>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</si>
  <si>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</si>
  <si>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</si>
  <si>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</si>
  <si>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</si>
  <si>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</si>
  <si>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</si>
  <si>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</si>
  <si>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</si>
  <si>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</si>
  <si>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</si>
  <si>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</si>
  <si>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</si>
  <si>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</si>
  <si>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</si>
  <si>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</si>
  <si>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</si>
  <si>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</si>
  <si>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</si>
  <si>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</si>
  <si>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</si>
  <si>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</si>
  <si>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</si>
  <si>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</si>
  <si>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</si>
  <si>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</si>
  <si>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</si>
  <si>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</si>
  <si>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</si>
  <si>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</si>
  <si>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</si>
  <si>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</si>
  <si>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</si>
  <si>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</si>
  <si>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</si>
  <si>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</si>
  <si>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</si>
  <si>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</si>
  <si>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</si>
  <si>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</si>
  <si>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</si>
  <si>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</si>
  <si>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</si>
  <si>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</si>
  <si>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</si>
  <si>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</si>
  <si>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</si>
  <si>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</si>
  <si>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</si>
  <si>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</si>
  <si>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</si>
  <si>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</si>
  <si>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</si>
  <si>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</si>
  <si>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</si>
  <si>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</si>
  <si>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</si>
  <si>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</si>
  <si>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</si>
  <si>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</si>
  <si>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</si>
  <si>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</si>
  <si>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</si>
  <si>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</si>
  <si>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</si>
  <si>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</si>
  <si>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</si>
  <si>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</si>
  <si>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</si>
  <si>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</si>
  <si>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</si>
  <si>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</si>
  <si>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</si>
  <si>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</si>
  <si>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</si>
  <si>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</si>
  <si>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</si>
  <si>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</si>
  <si>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</si>
  <si>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</si>
  <si>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</si>
  <si>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</si>
  <si>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</si>
  <si>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</si>
  <si>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</si>
  <si>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</si>
  <si>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</si>
  <si>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</si>
  <si>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</si>
  <si>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</si>
  <si>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</si>
  <si>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</si>
  <si>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</si>
  <si>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</si>
  <si>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</si>
  <si>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</si>
  <si>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</si>
  <si>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</si>
  <si>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</si>
  <si>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</si>
  <si>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</si>
  <si>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</si>
  <si>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</si>
  <si>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</si>
  <si>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</si>
  <si>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</si>
  <si>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</si>
  <si>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</si>
  <si>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</si>
  <si>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</si>
  <si>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</si>
  <si>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</si>
  <si>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</si>
  <si>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</si>
  <si>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</si>
  <si>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</si>
  <si>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</si>
  <si>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</si>
  <si>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</si>
  <si>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</si>
  <si>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</si>
  <si>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</si>
  <si>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</si>
  <si>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</si>
  <si>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</si>
  <si>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</si>
  <si>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</si>
  <si>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</si>
  <si>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</si>
  <si>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</si>
  <si>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</si>
  <si>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</si>
  <si>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</si>
  <si>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</si>
  <si>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</si>
  <si>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</si>
  <si>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</si>
  <si>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</si>
  <si>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</si>
  <si>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</si>
  <si>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</si>
  <si>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</si>
  <si>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</si>
  <si>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</si>
  <si>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</si>
  <si>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</si>
  <si>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</si>
  <si>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</si>
  <si>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</si>
  <si>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</si>
  <si>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</si>
  <si>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</si>
  <si>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</si>
  <si>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</si>
  <si>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</si>
  <si>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</si>
  <si>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</si>
  <si>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</si>
  <si>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</si>
  <si>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</si>
  <si>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</si>
  <si>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</si>
  <si>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</si>
  <si>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</si>
  <si>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</si>
  <si>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</si>
  <si>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</si>
  <si>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</si>
  <si>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</si>
  <si>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</si>
  <si>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</si>
  <si>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</si>
  <si>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</si>
  <si>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</si>
  <si>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</si>
  <si>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</si>
  <si>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</si>
  <si>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</si>
  <si>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</si>
  <si>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</si>
  <si>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</si>
  <si>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</si>
  <si>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</si>
  <si>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</si>
  <si>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</si>
  <si>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</si>
  <si>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</si>
  <si>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</si>
  <si>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</si>
  <si>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</si>
  <si>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</si>
  <si>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</si>
  <si>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</si>
  <si>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</si>
  <si>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</si>
  <si>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</si>
  <si>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</si>
  <si>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</si>
  <si>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</si>
  <si>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</si>
  <si>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</si>
  <si>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</si>
  <si>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</si>
  <si>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</si>
  <si>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</si>
  <si>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</si>
  <si>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</si>
  <si>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</si>
  <si>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</si>
  <si>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</si>
  <si>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</si>
  <si>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</si>
  <si>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</si>
  <si>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</si>
  <si>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</si>
  <si>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</si>
  <si>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</si>
  <si>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</si>
  <si>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</si>
  <si>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</si>
  <si>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</si>
  <si>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</si>
  <si>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</si>
  <si>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</si>
  <si>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</si>
  <si>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</si>
  <si>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</si>
  <si>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</si>
  <si>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</si>
  <si>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</si>
  <si>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</si>
  <si>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</si>
  <si>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</si>
  <si>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</si>
  <si>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</si>
  <si>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</si>
  <si>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</si>
  <si>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</si>
  <si>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</si>
  <si>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</si>
  <si>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</si>
  <si>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</si>
  <si>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</si>
  <si>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</si>
  <si>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</si>
  <si>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</si>
  <si>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</si>
  <si>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</si>
  <si>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</si>
  <si>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</si>
  <si>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</si>
  <si>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</si>
  <si>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</si>
  <si>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</si>
  <si>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</si>
  <si>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</si>
  <si>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</si>
  <si>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</si>
  <si>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</si>
  <si>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</si>
  <si>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</si>
  <si>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</si>
  <si>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</si>
  <si>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</si>
  <si>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</si>
  <si>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</si>
  <si>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</si>
  <si>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</si>
  <si>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</si>
  <si>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</si>
  <si>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</si>
  <si>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</si>
  <si>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</si>
  <si>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</si>
  <si>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</si>
  <si>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</si>
  <si>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</si>
  <si>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</si>
  <si>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</si>
  <si>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</si>
  <si>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</si>
  <si>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</si>
  <si>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</si>
  <si>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</si>
  <si>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</si>
  <si>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</si>
  <si>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</si>
  <si>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</si>
  <si>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</si>
  <si>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</si>
  <si>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</si>
  <si>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</si>
  <si>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</si>
  <si>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</si>
  <si>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</si>
  <si>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</si>
  <si>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</si>
  <si>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</si>
  <si>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</si>
  <si>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</si>
  <si>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</si>
  <si>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</si>
  <si>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</si>
  <si>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</si>
  <si>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</si>
  <si>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</si>
  <si>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</si>
  <si>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</si>
  <si>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</si>
  <si>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</si>
  <si>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</si>
  <si>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</si>
  <si>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</si>
  <si>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</si>
  <si>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</si>
  <si>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</si>
  <si>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</si>
  <si>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</si>
  <si>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</si>
  <si>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</si>
  <si>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</si>
  <si>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</si>
  <si>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</si>
  <si>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</si>
  <si>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</si>
  <si>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</si>
  <si>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</si>
  <si>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</si>
  <si>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</si>
  <si>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</si>
  <si>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</si>
  <si>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</si>
  <si>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</si>
  <si>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</si>
  <si>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</si>
  <si>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</si>
  <si>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</si>
  <si>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</si>
  <si>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</si>
  <si>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</si>
  <si>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</si>
  <si>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</si>
  <si>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</si>
  <si>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</si>
  <si>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</si>
  <si>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</si>
  <si>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</si>
  <si>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</si>
  <si>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</si>
  <si>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</si>
  <si>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</si>
  <si>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</si>
  <si>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</si>
  <si>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</si>
  <si>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</si>
  <si>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</si>
  <si>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</si>
  <si>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</si>
  <si>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</si>
  <si>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</si>
  <si>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</si>
  <si>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</si>
  <si>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</si>
  <si>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</si>
  <si>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</si>
  <si>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</si>
  <si>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</si>
  <si>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</si>
  <si>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</si>
  <si>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</si>
  <si>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</si>
  <si>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</si>
  <si>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</si>
  <si>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</si>
  <si>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</si>
  <si>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</si>
  <si>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</si>
  <si>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</si>
  <si>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</si>
  <si>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</si>
  <si>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</si>
  <si>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</si>
  <si>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</si>
  <si>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</si>
  <si>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</si>
  <si>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</si>
  <si>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</si>
  <si>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</si>
  <si>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</si>
  <si>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</si>
  <si>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</si>
  <si>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</si>
  <si>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</si>
  <si>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</si>
  <si>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</si>
  <si>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</si>
  <si>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</si>
  <si>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</si>
  <si>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</si>
  <si>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</si>
  <si>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</si>
  <si>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</si>
  <si>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</si>
  <si>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</si>
  <si>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</si>
  <si>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</si>
  <si>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</si>
  <si>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</si>
  <si>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</si>
  <si>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</si>
  <si>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</si>
  <si>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</si>
  <si>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</si>
  <si>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</si>
  <si>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</si>
  <si>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</si>
  <si>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</si>
  <si>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</si>
  <si>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</si>
  <si>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</si>
  <si>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</si>
  <si>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</si>
  <si>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</si>
  <si>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</si>
  <si>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</si>
  <si>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</si>
  <si>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</si>
  <si>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</si>
  <si>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</si>
  <si>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</si>
  <si>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</si>
  <si>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</si>
  <si>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</si>
  <si>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</si>
  <si>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</si>
  <si>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</si>
  <si>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</si>
  <si>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</si>
  <si>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</si>
  <si>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</si>
  <si>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</si>
  <si>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</si>
  <si>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</si>
  <si>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</si>
  <si>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</si>
  <si>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</si>
  <si>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</si>
  <si>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</si>
  <si>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</si>
  <si>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</si>
  <si>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</si>
  <si>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</si>
  <si>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</si>
  <si>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</si>
  <si>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</si>
  <si>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</si>
  <si>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</si>
  <si>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</si>
  <si>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</si>
  <si>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</si>
  <si>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</si>
  <si>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</si>
  <si>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</si>
  <si>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</si>
  <si>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</si>
  <si>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</si>
  <si>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</si>
  <si>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</si>
  <si>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</si>
  <si>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</si>
  <si>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</si>
  <si>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</si>
  <si>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</si>
  <si>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</si>
  <si>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</si>
  <si>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</si>
  <si>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</si>
  <si>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</si>
  <si>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</si>
  <si>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</si>
  <si>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</si>
  <si>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</si>
  <si>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</si>
  <si>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</si>
  <si>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</si>
  <si>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</si>
  <si>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</si>
  <si>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</si>
  <si>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</si>
  <si>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</si>
  <si>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</si>
  <si>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</si>
  <si>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</si>
  <si>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</si>
  <si>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</si>
  <si>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</si>
  <si>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</si>
  <si>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</si>
  <si>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</si>
  <si>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</si>
  <si>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</si>
  <si>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</si>
  <si>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</si>
  <si>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</si>
  <si>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</si>
  <si>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</si>
  <si>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</si>
  <si>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</si>
  <si>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</si>
  <si>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</si>
  <si>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</si>
  <si>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</si>
  <si>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</si>
  <si>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</si>
  <si>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</si>
  <si>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</si>
  <si>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</si>
  <si>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</si>
  <si>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</si>
  <si>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</si>
  <si>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</si>
  <si>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</si>
  <si>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</si>
  <si>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</si>
  <si>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</si>
  <si>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</si>
  <si>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</si>
  <si>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</si>
  <si>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</si>
  <si>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</si>
  <si>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</si>
  <si>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</si>
  <si>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</si>
  <si>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</si>
  <si>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</si>
  <si>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</si>
  <si>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</si>
  <si>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</si>
  <si>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</si>
  <si>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</si>
  <si>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</si>
  <si>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</si>
  <si>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</si>
  <si>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</si>
  <si>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</si>
  <si>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</si>
  <si>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</si>
  <si>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</si>
  <si>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</si>
  <si>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</si>
  <si>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</si>
  <si>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</si>
  <si>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</si>
  <si>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</si>
  <si>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</si>
  <si>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</si>
  <si>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</si>
  <si>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</si>
  <si>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</si>
  <si>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</si>
  <si>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</si>
  <si>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</si>
  <si>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</si>
  <si>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</si>
  <si>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</si>
  <si>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</si>
  <si>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</si>
  <si>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</si>
  <si>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</si>
  <si>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</si>
  <si>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</si>
  <si>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</si>
  <si>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</si>
  <si>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</si>
  <si>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</si>
  <si>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</si>
  <si>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</si>
  <si>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</si>
  <si>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</si>
  <si>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</si>
  <si>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</si>
  <si>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</si>
  <si>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</si>
  <si>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</si>
  <si>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</si>
  <si>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</si>
  <si>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</si>
  <si>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</si>
  <si>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</si>
  <si>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</si>
  <si>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</si>
  <si>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</si>
  <si>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</si>
  <si>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</si>
  <si>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</si>
  <si>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</si>
  <si>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</si>
  <si>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</si>
  <si>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</si>
  <si>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</si>
  <si>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</si>
  <si>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</si>
  <si>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</si>
  <si>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</si>
  <si>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</si>
  <si>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</si>
  <si>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</si>
  <si>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</si>
  <si>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</si>
  <si>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</si>
  <si>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</si>
  <si>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</si>
  <si>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</si>
  <si>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</si>
  <si>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</si>
  <si>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</si>
  <si>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</si>
  <si>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</si>
  <si>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</si>
  <si>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</si>
  <si>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</si>
  <si>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</si>
  <si>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</si>
  <si>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</si>
  <si>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</si>
  <si>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</si>
  <si>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</si>
  <si>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</si>
  <si>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</si>
  <si>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</si>
  <si>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</si>
  <si>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</si>
  <si>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</si>
  <si>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</si>
  <si>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</si>
  <si>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</si>
  <si>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</si>
  <si>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</si>
  <si>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</si>
  <si>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</si>
  <si>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</si>
  <si>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</si>
  <si>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</si>
  <si>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</si>
  <si>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</si>
  <si>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</si>
  <si>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</si>
  <si>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</si>
  <si>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</si>
  <si>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</si>
  <si>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</si>
  <si>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</si>
  <si>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</si>
  <si>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</si>
  <si>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</si>
  <si>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</si>
  <si>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</si>
  <si>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</si>
  <si>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</si>
  <si>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</si>
  <si>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</si>
  <si>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</si>
  <si>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</si>
  <si>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</si>
  <si>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</si>
  <si>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</si>
  <si>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</si>
  <si>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</si>
  <si>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</si>
  <si>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</si>
  <si>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</si>
  <si>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</si>
  <si>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</si>
  <si>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</si>
  <si>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</si>
  <si>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</si>
  <si>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</si>
  <si>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</si>
  <si>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</si>
  <si>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</si>
  <si>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</si>
  <si>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</si>
  <si>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</si>
  <si>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</si>
  <si>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</si>
  <si>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</si>
  <si>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</si>
  <si>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</si>
  <si>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</si>
  <si>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</si>
  <si>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</si>
  <si>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</si>
  <si>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</si>
  <si>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</si>
  <si>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</si>
  <si>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</si>
  <si>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</si>
  <si>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</si>
  <si>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</si>
  <si>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</si>
  <si>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</si>
  <si>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</si>
  <si>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</si>
  <si>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</si>
  <si>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</si>
  <si>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</si>
  <si>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</si>
  <si>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</si>
  <si>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</si>
  <si>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</si>
  <si>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</si>
  <si>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</si>
  <si>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</si>
  <si>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</si>
  <si>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</si>
  <si>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</si>
  <si>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</si>
  <si>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</si>
  <si>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</si>
  <si>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</si>
  <si>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</si>
  <si>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</si>
  <si>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</si>
  <si>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</si>
  <si>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</si>
  <si>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</si>
  <si>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</si>
  <si>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</si>
  <si>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</si>
  <si>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</si>
  <si>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</si>
  <si>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</si>
  <si>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</si>
  <si>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</si>
  <si>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</si>
  <si>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</si>
  <si>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</si>
  <si>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</si>
  <si>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</si>
  <si>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</si>
  <si>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</si>
  <si>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</si>
  <si>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</si>
  <si>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</si>
  <si>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</si>
  <si>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</si>
  <si>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</si>
  <si>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</si>
  <si>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</si>
  <si>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</si>
  <si>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</si>
  <si>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</si>
  <si>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</si>
  <si>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</si>
  <si>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</si>
  <si>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</si>
  <si>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</si>
  <si>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</si>
  <si>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</si>
  <si>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</si>
  <si>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</si>
  <si>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</si>
  <si>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</si>
  <si>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</si>
  <si>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</si>
  <si>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</si>
  <si>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</si>
  <si>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</si>
  <si>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</si>
  <si>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</si>
  <si>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</si>
  <si>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</si>
  <si>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</si>
  <si>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</si>
  <si>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</si>
  <si>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</si>
  <si>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</si>
  <si>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</si>
  <si>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</si>
  <si>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</si>
  <si>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</si>
  <si>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</si>
  <si>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</si>
  <si>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</si>
  <si>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</si>
  <si>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</si>
  <si>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</si>
  <si>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</si>
  <si>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</si>
  <si>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</si>
  <si>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</si>
  <si>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</si>
  <si>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</si>
  <si>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</si>
  <si>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</si>
  <si>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</si>
  <si>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</si>
  <si>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</si>
  <si>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</si>
  <si>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</si>
  <si>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</si>
  <si>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</si>
  <si>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</si>
  <si>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</si>
  <si>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</si>
  <si>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</si>
  <si>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</si>
  <si>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</si>
  <si>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</si>
  <si>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</si>
  <si>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</si>
  <si>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</si>
  <si>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</si>
  <si>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</si>
  <si>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</si>
  <si>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</si>
  <si>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</si>
  <si>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</si>
  <si>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</si>
  <si>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</si>
  <si>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</si>
  <si>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</si>
  <si>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</si>
  <si>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</si>
  <si>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</si>
  <si>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</si>
  <si>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</si>
  <si>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</si>
  <si>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</si>
  <si>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</si>
  <si>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</si>
  <si>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</si>
  <si>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</si>
  <si>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</si>
  <si>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</si>
  <si>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</si>
  <si>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</si>
  <si>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</si>
  <si>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</si>
  <si>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</si>
  <si>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</si>
  <si>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</si>
  <si>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</si>
  <si>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</si>
  <si>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</si>
  <si>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</si>
  <si>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</si>
  <si>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</si>
  <si>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</si>
  <si>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</si>
  <si>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</si>
  <si>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</si>
  <si>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</si>
  <si>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</si>
  <si>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</si>
  <si>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</si>
  <si>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</si>
  <si>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</si>
  <si>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</si>
  <si>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</si>
  <si>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</si>
  <si>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</si>
  <si>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</si>
  <si>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</si>
  <si>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</si>
  <si>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</si>
  <si>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</si>
  <si>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</si>
  <si>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</si>
  <si>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</si>
  <si>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</si>
  <si>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</si>
  <si>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</si>
  <si>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</si>
  <si>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</si>
  <si>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</si>
  <si>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</si>
  <si>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</si>
  <si>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</si>
  <si>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</si>
  <si>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</si>
  <si>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</si>
  <si>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</si>
  <si>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</si>
  <si>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</si>
  <si>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</si>
  <si>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</si>
  <si>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</si>
  <si>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</si>
  <si>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</si>
  <si>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</si>
  <si>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</si>
  <si>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</si>
  <si>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</si>
  <si>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</si>
  <si>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</si>
  <si>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</si>
  <si>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</si>
  <si>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</si>
  <si>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</si>
  <si>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</si>
  <si>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</si>
  <si>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</si>
  <si>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</si>
  <si>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</si>
  <si>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</si>
  <si>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</si>
  <si>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</si>
  <si>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</si>
  <si>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</si>
  <si>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</si>
  <si>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</si>
  <si>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</si>
  <si>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</si>
  <si>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</si>
  <si>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</si>
  <si>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</si>
  <si>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</si>
  <si>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</si>
  <si>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</si>
  <si>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</si>
  <si>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</si>
  <si>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</si>
  <si>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</si>
  <si>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</si>
  <si>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</si>
  <si>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</si>
  <si>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</si>
  <si>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</si>
  <si>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</si>
  <si>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</si>
  <si>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</si>
  <si>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</si>
  <si>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</si>
  <si>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</si>
  <si>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</si>
  <si>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</si>
  <si>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</si>
  <si>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</si>
  <si>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</si>
  <si>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</si>
  <si>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</si>
  <si>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</si>
  <si>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</si>
  <si>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</si>
  <si>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</si>
  <si>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</si>
  <si>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</si>
  <si>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</si>
  <si>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</si>
  <si>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</si>
  <si>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</si>
  <si>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</si>
  <si>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</si>
  <si>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</si>
  <si>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</si>
  <si>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</si>
  <si>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</si>
  <si>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</si>
  <si>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</si>
  <si>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</si>
  <si>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</si>
  <si>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</si>
  <si>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</si>
  <si>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</si>
  <si>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</si>
  <si>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</si>
  <si>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</si>
  <si>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</si>
  <si>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</si>
  <si>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</si>
  <si>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</si>
  <si>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</si>
  <si>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</si>
  <si>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</si>
  <si>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</si>
  <si>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</si>
  <si>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</si>
  <si>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</si>
  <si>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</si>
  <si>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</si>
  <si>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</si>
  <si>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</si>
  <si>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</si>
  <si>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</si>
  <si>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</si>
  <si>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</si>
  <si>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</si>
  <si>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</si>
  <si>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</si>
  <si>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</si>
  <si>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</si>
  <si>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</si>
  <si>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</si>
  <si>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</si>
  <si>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</si>
  <si>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</si>
  <si>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</si>
  <si>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</si>
  <si>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</si>
  <si>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</si>
  <si>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</si>
  <si>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</si>
  <si>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</si>
  <si>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</si>
  <si>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</si>
  <si>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</si>
  <si>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</si>
  <si>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</si>
  <si>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</si>
  <si>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</si>
  <si>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</si>
  <si>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</si>
  <si>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</si>
  <si>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</si>
  <si>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</si>
  <si>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</si>
  <si>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</si>
  <si>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</si>
  <si>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</si>
  <si>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</si>
  <si>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</si>
  <si>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</si>
  <si>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</si>
  <si>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</si>
  <si>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</si>
  <si>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</si>
  <si>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</si>
  <si>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</si>
  <si>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</si>
  <si>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</si>
  <si>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</si>
  <si>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</si>
  <si>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</si>
  <si>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</si>
  <si>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</si>
  <si>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</si>
  <si>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</si>
  <si>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</si>
  <si>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</si>
  <si>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</si>
  <si>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</si>
  <si>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</si>
  <si>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</si>
  <si>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</si>
  <si>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</si>
  <si>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</si>
  <si>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</si>
  <si>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</si>
  <si>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</si>
  <si>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</si>
  <si>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</si>
  <si>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</si>
  <si>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</si>
  <si>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</si>
  <si>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</si>
  <si>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</si>
  <si>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</si>
  <si>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</si>
  <si>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</si>
  <si>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</si>
  <si>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</si>
  <si>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</si>
  <si>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</si>
  <si>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</si>
  <si>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</si>
  <si>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</si>
  <si>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</si>
  <si>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</si>
  <si>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</si>
  <si>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</si>
  <si>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</si>
  <si>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</si>
  <si>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</si>
  <si>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</si>
  <si>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</si>
  <si>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</si>
  <si>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</si>
  <si>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</si>
  <si>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</si>
  <si>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</si>
  <si>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</si>
  <si>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</si>
  <si>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</si>
  <si>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</si>
  <si>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</si>
  <si>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</si>
  <si>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</si>
  <si>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</si>
  <si>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</si>
  <si>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</si>
  <si>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</si>
  <si>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</si>
  <si>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</si>
  <si>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</si>
  <si>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</si>
  <si>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</si>
  <si>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</si>
  <si>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</si>
  <si>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</si>
  <si>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</si>
  <si>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</si>
  <si>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</si>
  <si>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</si>
  <si>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</si>
  <si>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</si>
  <si>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</si>
  <si>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</si>
  <si>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</si>
  <si>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</si>
  <si>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</si>
  <si>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</si>
  <si>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</si>
  <si>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</si>
  <si>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</si>
  <si>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</si>
  <si>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</si>
  <si>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</si>
  <si>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</si>
  <si>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</si>
  <si>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</si>
  <si>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</si>
  <si>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</si>
  <si>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</si>
  <si>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</si>
  <si>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</si>
  <si>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</si>
  <si>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</si>
  <si>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</si>
  <si>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</si>
  <si>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</si>
  <si>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</si>
  <si>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</si>
  <si>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</si>
  <si>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</si>
  <si>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</si>
  <si>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</si>
  <si>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</si>
  <si>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</si>
  <si>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</si>
  <si>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</si>
  <si>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</si>
  <si>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</si>
  <si>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</si>
  <si>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</si>
  <si>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</si>
  <si>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</si>
  <si>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</si>
  <si>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</si>
  <si>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</si>
  <si>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</si>
  <si>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</si>
  <si>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</si>
  <si>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</si>
  <si>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</si>
  <si>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</si>
  <si>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</si>
  <si>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</si>
  <si>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</si>
  <si>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</si>
  <si>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</si>
  <si>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</si>
  <si>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</si>
  <si>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</si>
  <si>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</si>
  <si>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</si>
  <si>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</si>
  <si>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</si>
  <si>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</si>
  <si>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</si>
  <si>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</si>
  <si>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</si>
  <si>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</si>
  <si>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</si>
  <si>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</si>
  <si>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</si>
  <si>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</si>
  <si>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</si>
  <si>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</si>
  <si>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</si>
  <si>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</si>
  <si>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</si>
  <si>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</si>
  <si>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</si>
  <si>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</si>
  <si>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</si>
  <si>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</si>
  <si>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</si>
  <si>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</si>
  <si>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</si>
  <si>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</si>
  <si>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</si>
  <si>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</si>
  <si>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</si>
  <si>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</si>
  <si>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</si>
  <si>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</si>
  <si>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</si>
  <si>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</si>
  <si>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</si>
  <si>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</si>
  <si>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</si>
  <si>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</si>
  <si>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</si>
  <si>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</si>
  <si>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</si>
  <si>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</si>
  <si>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</si>
  <si>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</si>
  <si>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</si>
  <si>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</si>
  <si>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</si>
  <si>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</si>
  <si>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</si>
  <si>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</si>
  <si>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</si>
  <si>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</si>
  <si>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</si>
  <si>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</si>
  <si>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</si>
  <si>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</si>
  <si>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</si>
  <si>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</si>
  <si>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</si>
  <si>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</si>
  <si>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</si>
  <si>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</si>
  <si>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</si>
  <si>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</si>
  <si>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</si>
  <si>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</si>
  <si>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</si>
  <si>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</si>
  <si>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</si>
  <si>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</si>
  <si>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</si>
  <si>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</si>
  <si>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</si>
  <si>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</si>
  <si>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</si>
  <si>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</si>
  <si>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</si>
  <si>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</si>
  <si>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</si>
  <si>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</si>
  <si>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</si>
  <si>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</si>
  <si>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</si>
  <si>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</si>
  <si>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</si>
  <si>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</si>
  <si>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</si>
  <si>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</si>
  <si>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</si>
  <si>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</si>
  <si>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</si>
  <si>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</si>
  <si>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</si>
  <si>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</si>
  <si>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</si>
  <si>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</si>
  <si>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</si>
  <si>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</si>
  <si>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</si>
  <si>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</si>
  <si>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</si>
  <si>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</si>
  <si>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</si>
  <si>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</si>
  <si>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</si>
  <si>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</si>
  <si>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</si>
  <si>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</si>
  <si>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</si>
  <si>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</si>
  <si>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</si>
  <si>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</si>
  <si>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</si>
  <si>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</si>
  <si>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</si>
  <si>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</si>
  <si>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</si>
  <si>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</si>
  <si>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</si>
  <si>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</si>
  <si>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</si>
  <si>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</si>
  <si>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</si>
  <si>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</si>
  <si>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</si>
  <si>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</si>
  <si>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</si>
  <si>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</si>
  <si>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</si>
  <si>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</si>
  <si>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</si>
  <si>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</si>
  <si>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</si>
  <si>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</si>
  <si>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</si>
  <si>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</si>
  <si>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</si>
  <si>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</si>
  <si>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</si>
  <si>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</si>
  <si>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</si>
  <si>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</si>
  <si>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</si>
  <si>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</si>
  <si>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</si>
  <si>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</si>
  <si>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</si>
  <si>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</si>
  <si>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</si>
  <si>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</si>
  <si>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</si>
  <si>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</si>
  <si>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</si>
  <si>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</si>
  <si>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</si>
  <si>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</si>
  <si>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</si>
  <si>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</si>
  <si>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</si>
  <si>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</si>
  <si>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</si>
  <si>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</si>
  <si>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</si>
  <si>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</si>
  <si>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</si>
  <si>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</si>
  <si>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</si>
  <si>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</si>
  <si>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</si>
  <si>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</si>
  <si>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</si>
  <si>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</si>
  <si>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</si>
  <si>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</si>
  <si>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</si>
  <si>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</si>
  <si>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</si>
  <si>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</si>
  <si>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</si>
  <si>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</si>
  <si>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</si>
  <si>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</si>
  <si>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</si>
  <si>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</si>
  <si>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</si>
  <si>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</si>
  <si>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</si>
  <si>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</si>
  <si>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</si>
  <si>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</si>
  <si>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</si>
  <si>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</si>
  <si>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</si>
  <si>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</si>
  <si>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</si>
  <si>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</si>
  <si>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</si>
  <si>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</si>
  <si>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</si>
  <si>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</si>
  <si>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</si>
  <si>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</si>
  <si>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</si>
  <si>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</si>
  <si>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</si>
  <si>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</si>
  <si>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</si>
  <si>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</si>
  <si>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</si>
  <si>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</si>
  <si>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</si>
  <si>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</si>
  <si>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</si>
  <si>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</si>
  <si>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</si>
  <si>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</si>
  <si>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</si>
  <si>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</si>
  <si>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</si>
  <si>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</si>
  <si>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</si>
  <si>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</si>
  <si>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</si>
  <si>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</si>
  <si>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</si>
  <si>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</si>
  <si>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</si>
  <si>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</si>
  <si>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</si>
  <si>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</si>
  <si>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</si>
  <si>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</si>
  <si>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</si>
  <si>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</si>
  <si>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</si>
  <si>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</si>
  <si>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</si>
  <si>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</si>
  <si>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</si>
  <si>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</si>
  <si>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</si>
  <si>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</si>
  <si>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</si>
  <si>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</si>
  <si>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</si>
  <si>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</si>
  <si>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</si>
  <si>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</si>
  <si>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</si>
  <si>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</si>
  <si>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</si>
  <si>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</si>
  <si>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</si>
  <si>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</si>
  <si>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</si>
  <si>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</si>
  <si>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</si>
  <si>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</si>
  <si>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</si>
  <si>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</si>
  <si>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</si>
  <si>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</si>
  <si>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</si>
  <si>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</si>
  <si>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</si>
  <si>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</si>
  <si>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</si>
  <si>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</si>
  <si>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</si>
  <si>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</si>
  <si>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</si>
  <si>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</si>
  <si>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</si>
  <si>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</si>
  <si>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</si>
  <si>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</si>
  <si>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</si>
  <si>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</si>
  <si>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</si>
  <si>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</si>
  <si>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</si>
  <si>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</si>
  <si>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</si>
  <si>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</si>
  <si>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</si>
  <si>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</si>
  <si>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</si>
  <si>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</si>
  <si>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</si>
  <si>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</si>
  <si>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</si>
  <si>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</si>
  <si>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</si>
  <si>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</si>
  <si>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</si>
  <si>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</si>
  <si>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</si>
  <si>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</si>
  <si>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</si>
  <si>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</si>
  <si>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</si>
  <si>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</si>
  <si>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</si>
  <si>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</si>
  <si>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</si>
  <si>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</si>
  <si>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</si>
  <si>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</si>
  <si>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</si>
  <si>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</si>
  <si>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</si>
  <si>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</si>
  <si>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</si>
  <si>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</si>
  <si>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</si>
  <si>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</si>
  <si>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</si>
  <si>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</si>
  <si>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</si>
  <si>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</si>
  <si>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</si>
  <si>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</si>
  <si>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</si>
  <si>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</si>
  <si>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</si>
  <si>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</si>
  <si>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</si>
  <si>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</si>
  <si>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</si>
  <si>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</si>
  <si>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</si>
  <si>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</si>
  <si>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</si>
  <si>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</si>
  <si>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</si>
  <si>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</si>
  <si>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</si>
  <si>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</si>
  <si>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</si>
  <si>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</si>
  <si>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</si>
  <si>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</si>
  <si>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</si>
  <si>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</si>
  <si>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</si>
  <si>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</si>
  <si>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</si>
  <si>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</si>
  <si>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</si>
  <si>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</si>
  <si>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</si>
  <si>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</si>
  <si>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</si>
  <si>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</si>
  <si>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</si>
  <si>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</si>
  <si>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</si>
  <si>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</si>
  <si>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</si>
  <si>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</si>
  <si>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</si>
  <si>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</si>
  <si>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</si>
  <si>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</si>
  <si>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</si>
  <si>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</si>
  <si>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</si>
  <si>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</si>
  <si>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</si>
  <si>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</si>
  <si>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</si>
  <si>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</si>
  <si>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</si>
  <si>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</si>
  <si>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</si>
  <si>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</si>
  <si>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</si>
  <si>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</si>
  <si>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</si>
  <si>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</si>
  <si>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</si>
  <si>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</si>
  <si>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</si>
  <si>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</si>
  <si>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</si>
  <si>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</si>
  <si>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</si>
  <si>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</si>
  <si>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</si>
  <si>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</si>
  <si>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</si>
  <si>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</si>
  <si>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</si>
  <si>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</si>
  <si>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</si>
  <si>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</si>
  <si>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</si>
  <si>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</si>
  <si>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</si>
  <si>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</si>
  <si>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</si>
  <si>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</si>
  <si>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</si>
  <si>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</si>
  <si>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</si>
  <si>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</si>
  <si>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</si>
  <si>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</si>
  <si>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</si>
  <si>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</si>
  <si>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</si>
  <si>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</si>
  <si>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</si>
  <si>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</si>
  <si>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</si>
  <si>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</si>
  <si>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</si>
  <si>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</si>
  <si>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</si>
  <si>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</si>
  <si>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</si>
  <si>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</si>
  <si>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</si>
  <si>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</si>
  <si>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</si>
  <si>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</si>
  <si>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</si>
  <si>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</si>
  <si>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</si>
  <si>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</si>
  <si>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</si>
  <si>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</si>
  <si>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</si>
  <si>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</si>
  <si>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</si>
  <si>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</si>
  <si>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</si>
  <si>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</si>
  <si>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</si>
  <si>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</si>
  <si>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</si>
  <si>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</si>
  <si>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</si>
  <si>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</si>
  <si>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</si>
  <si>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</si>
  <si>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</si>
  <si>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</si>
  <si>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</si>
  <si>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</si>
  <si>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</si>
  <si>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</si>
  <si>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</si>
  <si>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</si>
  <si>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</si>
  <si>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</si>
  <si>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</si>
  <si>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</si>
  <si>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</si>
  <si>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</si>
  <si>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</si>
  <si>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</si>
  <si>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</si>
  <si>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</si>
  <si>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</si>
  <si>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</si>
  <si>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</si>
  <si>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</si>
  <si>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</si>
  <si>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</si>
  <si>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</si>
  <si>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</si>
  <si>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</si>
  <si>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</si>
  <si>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</si>
  <si>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</si>
  <si>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</si>
  <si>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</si>
  <si>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</si>
  <si>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</si>
  <si>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</si>
  <si>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</si>
  <si>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</si>
  <si>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</si>
  <si>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</si>
  <si>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</si>
  <si>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</si>
  <si>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</si>
  <si>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</si>
  <si>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</si>
  <si>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</si>
  <si>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</si>
  <si>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</si>
  <si>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</si>
  <si>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</si>
  <si>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</si>
  <si>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</si>
  <si>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</si>
  <si>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</si>
  <si>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</si>
  <si>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</si>
  <si>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</si>
  <si>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</si>
  <si>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</si>
  <si>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</si>
  <si>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</si>
  <si>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</si>
  <si>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</si>
  <si>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</si>
  <si>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</si>
  <si>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</si>
  <si>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</si>
  <si>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</si>
  <si>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</si>
  <si>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</si>
  <si>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</si>
  <si>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</si>
  <si>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</si>
  <si>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</si>
  <si>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</si>
  <si>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</si>
  <si>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</si>
  <si>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</si>
  <si>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</si>
  <si>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</si>
  <si>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</si>
  <si>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</si>
  <si>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</si>
  <si>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</si>
  <si>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</si>
  <si>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</si>
  <si>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</si>
  <si>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</si>
  <si>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</si>
  <si>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</si>
  <si>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</si>
  <si>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</si>
  <si>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</si>
  <si>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</si>
  <si>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</si>
  <si>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</si>
  <si>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</si>
  <si>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</si>
  <si>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</si>
  <si>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</si>
  <si>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</si>
  <si>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</si>
  <si>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</si>
  <si>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</si>
  <si>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</si>
  <si>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</si>
  <si>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</si>
  <si>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</si>
  <si>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</si>
  <si>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</si>
  <si>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</si>
  <si>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</si>
  <si>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</si>
  <si>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</si>
  <si>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</si>
  <si>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</si>
  <si>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</si>
  <si>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</si>
  <si>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</si>
  <si>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</si>
  <si>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</si>
  <si>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</si>
  <si>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</si>
  <si>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</si>
  <si>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</si>
  <si>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</si>
  <si>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</si>
  <si>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</si>
  <si>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</si>
  <si>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</si>
  <si>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</si>
  <si>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</si>
  <si>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</si>
  <si>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</si>
  <si>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</si>
  <si>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</si>
  <si>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</si>
  <si>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</si>
  <si>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</si>
  <si>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</si>
  <si>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</si>
  <si>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</si>
  <si>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</si>
  <si>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</si>
  <si>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</si>
  <si>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</si>
  <si>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</si>
  <si>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</si>
  <si>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</si>
  <si>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</si>
  <si>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</si>
  <si>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</si>
  <si>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</si>
  <si>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</si>
  <si>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</si>
  <si>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</si>
  <si>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</si>
  <si>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</si>
  <si>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</si>
  <si>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</si>
  <si>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</si>
  <si>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</si>
  <si>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</si>
  <si>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</si>
  <si>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</si>
  <si>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</si>
  <si>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</si>
  <si>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</si>
  <si>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</si>
  <si>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</si>
  <si>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</si>
  <si>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</si>
  <si>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</si>
  <si>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</si>
  <si>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</si>
  <si>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</si>
  <si>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</si>
  <si>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</si>
  <si>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</si>
  <si>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</si>
  <si>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</si>
  <si>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</si>
  <si>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</si>
  <si>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</si>
  <si>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</si>
  <si>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</si>
  <si>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</si>
  <si>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</si>
  <si>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</si>
  <si>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</si>
  <si>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</si>
  <si>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</si>
  <si>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</si>
  <si>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</si>
  <si>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</si>
  <si>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</si>
  <si>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</si>
  <si>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</si>
  <si>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</si>
  <si>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</si>
  <si>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</si>
  <si>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</si>
  <si>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</si>
  <si>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</si>
  <si>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</si>
  <si>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</si>
  <si>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</si>
  <si>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</si>
  <si>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</si>
  <si>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</si>
  <si>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</si>
  <si>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</si>
  <si>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</si>
  <si>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</si>
  <si>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</si>
  <si>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</si>
  <si>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</si>
  <si>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</si>
  <si>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</si>
  <si>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</si>
  <si>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</si>
  <si>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</si>
  <si>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</si>
  <si>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</si>
  <si>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</si>
  <si>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</si>
  <si>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</si>
  <si>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</si>
  <si>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</si>
  <si>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</si>
  <si>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</si>
  <si>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</si>
  <si>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</si>
  <si>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</si>
  <si>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</si>
  <si>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</si>
  <si>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</si>
  <si>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</si>
  <si>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</si>
  <si>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</si>
  <si>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</si>
  <si>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</si>
  <si>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</si>
  <si>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</si>
  <si>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</si>
  <si>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</si>
  <si>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</si>
  <si>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</si>
  <si>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</si>
  <si>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</si>
  <si>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</si>
  <si>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</si>
  <si>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</si>
  <si>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</si>
  <si>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</si>
  <si>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</si>
  <si>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</si>
  <si>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</si>
  <si>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</si>
  <si>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</si>
  <si>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</si>
  <si>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</si>
  <si>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</si>
  <si>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</si>
  <si>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</si>
  <si>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</si>
  <si>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</si>
  <si>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</si>
  <si>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</si>
  <si>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</si>
  <si>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</si>
  <si>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</si>
  <si>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</si>
  <si>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</si>
  <si>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</si>
  <si>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</si>
  <si>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</si>
  <si>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</si>
  <si>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</si>
  <si>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</si>
  <si>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</si>
  <si>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</si>
  <si>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</si>
  <si>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</si>
  <si>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</si>
  <si>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</si>
  <si>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</si>
  <si>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</si>
  <si>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</si>
  <si>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</si>
  <si>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</si>
  <si>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</si>
  <si>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</si>
  <si>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</si>
  <si>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</si>
  <si>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</si>
  <si>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</si>
  <si>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</si>
  <si>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</si>
  <si>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</si>
  <si>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</si>
  <si>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</si>
  <si>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</si>
  <si>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</si>
  <si>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</si>
  <si>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</si>
  <si>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</si>
  <si>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</si>
  <si>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</si>
  <si>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</si>
  <si>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</si>
  <si>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</si>
  <si>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</si>
  <si>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</si>
  <si>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</si>
  <si>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</si>
  <si>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</si>
  <si>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</si>
  <si>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</si>
  <si>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</si>
  <si>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</si>
  <si>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</si>
  <si>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</si>
  <si>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</si>
  <si>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</si>
  <si>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</si>
  <si>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</si>
  <si>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</si>
  <si>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</si>
  <si>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</si>
  <si>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</si>
  <si>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</si>
  <si>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</si>
  <si>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</si>
  <si>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</si>
  <si>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</si>
  <si>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</si>
  <si>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</si>
  <si>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</si>
  <si>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</si>
  <si>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</si>
  <si>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</si>
  <si>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</si>
  <si>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</si>
  <si>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</si>
  <si>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</si>
  <si>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</si>
  <si>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</si>
  <si>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</si>
  <si>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</si>
  <si>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</si>
  <si>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</si>
  <si>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</si>
  <si>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</si>
  <si>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</si>
  <si>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</si>
  <si>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</si>
  <si>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</si>
  <si>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</si>
  <si>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</si>
  <si>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</si>
  <si>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</si>
  <si>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</si>
  <si>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</si>
  <si>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</si>
  <si>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</si>
  <si>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</si>
  <si>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</si>
  <si>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</si>
  <si>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</si>
  <si>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</si>
  <si>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</si>
  <si>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</si>
  <si>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</si>
  <si>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</si>
  <si>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</si>
  <si>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</si>
  <si>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</si>
  <si>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</si>
  <si>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</si>
  <si>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</si>
  <si>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</si>
  <si>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</si>
  <si>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</si>
  <si>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</si>
  <si>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</si>
  <si>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</si>
  <si>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</si>
  <si>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</si>
  <si>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</si>
  <si>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</si>
  <si>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</si>
  <si>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</si>
  <si>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</si>
  <si>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</si>
  <si>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</si>
  <si>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</si>
  <si>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</si>
  <si>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</si>
  <si>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</si>
  <si>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</si>
  <si>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</si>
  <si>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</si>
  <si>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</si>
  <si>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</si>
  <si>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</si>
  <si>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</si>
  <si>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</si>
  <si>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</si>
  <si>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</si>
  <si>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</si>
  <si>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</si>
  <si>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</si>
  <si>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</si>
  <si>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</si>
  <si>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</si>
  <si>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</si>
  <si>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</si>
  <si>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</si>
  <si>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</si>
  <si>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</si>
  <si>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</si>
  <si>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</si>
  <si>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</si>
  <si>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</si>
  <si>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</si>
  <si>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</si>
  <si>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</si>
  <si>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</si>
  <si>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</si>
  <si>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</si>
  <si>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</si>
  <si>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</si>
  <si>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</si>
  <si>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</si>
  <si>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</si>
  <si>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</si>
  <si>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</si>
  <si>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</si>
  <si>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</si>
  <si>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</si>
  <si>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</si>
  <si>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</si>
  <si>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</si>
  <si>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</si>
  <si>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</si>
  <si>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</si>
  <si>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</si>
  <si>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</si>
  <si>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</si>
  <si>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</si>
  <si>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</si>
  <si>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</si>
  <si>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</si>
  <si>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</si>
  <si>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</si>
  <si>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</si>
  <si>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</si>
  <si>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</si>
  <si>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</si>
  <si>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</si>
  <si>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</si>
  <si>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</si>
  <si>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</si>
  <si>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</si>
  <si>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</si>
  <si>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</si>
  <si>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</si>
  <si>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</si>
  <si>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</si>
  <si>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</si>
  <si>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</si>
  <si>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</si>
  <si>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</si>
  <si>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</si>
  <si>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</si>
  <si>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</si>
  <si>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</si>
  <si>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</si>
  <si>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</si>
  <si>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</si>
  <si>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</si>
  <si>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</si>
  <si>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</si>
  <si>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</si>
  <si>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</si>
  <si>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</si>
  <si>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</si>
  <si>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</si>
  <si>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</si>
  <si>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</si>
  <si>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</si>
  <si>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</si>
  <si>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</si>
  <si>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</si>
  <si>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</si>
  <si>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</si>
  <si>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</si>
  <si>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</si>
  <si>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</si>
  <si>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</si>
  <si>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</si>
  <si>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</si>
  <si>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</si>
  <si>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</si>
  <si>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</si>
  <si>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</si>
  <si>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</si>
  <si>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</si>
  <si>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</si>
  <si>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</si>
  <si>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</si>
  <si>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</si>
  <si>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</si>
  <si>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</si>
  <si>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</si>
  <si>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</si>
  <si>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</si>
  <si>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</si>
  <si>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</si>
  <si>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</si>
  <si>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</si>
  <si>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</si>
  <si>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</si>
  <si>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</si>
  <si>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</si>
  <si>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</si>
  <si>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</si>
  <si>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</si>
  <si>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</si>
  <si>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</si>
  <si>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</si>
  <si>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</si>
  <si>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</si>
  <si>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</si>
  <si>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</si>
  <si>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</si>
  <si>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</si>
  <si>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</si>
  <si>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</si>
  <si>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</si>
  <si>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</si>
  <si>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</si>
  <si>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</si>
  <si>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</si>
  <si>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</si>
  <si>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</si>
  <si>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</si>
  <si>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</si>
  <si>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</si>
  <si>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</si>
  <si>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</si>
  <si>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</si>
  <si>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</si>
  <si>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</si>
  <si>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</si>
  <si>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</si>
  <si>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</si>
  <si>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</si>
  <si>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</si>
  <si>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</si>
  <si>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</si>
  <si>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</si>
  <si>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</si>
  <si>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</si>
  <si>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</si>
  <si>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</si>
  <si>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</si>
  <si>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</si>
  <si>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</si>
  <si>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</si>
  <si>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</si>
  <si>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</si>
  <si>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</si>
  <si>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</si>
  <si>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</si>
  <si>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</si>
  <si>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</si>
  <si>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</si>
  <si>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</si>
  <si>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</si>
  <si>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</si>
  <si>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</si>
  <si>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</si>
  <si>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</si>
  <si>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</si>
  <si>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</si>
  <si>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</si>
  <si>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</si>
  <si>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</si>
  <si>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</si>
  <si>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</si>
  <si>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</si>
  <si>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</si>
  <si>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</si>
  <si>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</si>
  <si>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</si>
  <si>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</si>
  <si>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</si>
  <si>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</si>
  <si>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</si>
  <si>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</si>
  <si>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</si>
  <si>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</si>
  <si>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</si>
  <si>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</si>
  <si>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</si>
  <si>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</si>
  <si>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</si>
  <si>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</si>
  <si>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</si>
  <si>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</si>
  <si>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</si>
  <si>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</si>
  <si>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</si>
  <si>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</si>
  <si>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</si>
  <si>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</si>
  <si>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</si>
  <si>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</si>
  <si>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</si>
  <si>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</si>
  <si>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</si>
  <si>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</si>
  <si>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</si>
  <si>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</si>
  <si>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</si>
  <si>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</si>
  <si>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</si>
  <si>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</si>
  <si>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</si>
  <si>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</si>
  <si>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</si>
  <si>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</si>
  <si>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</si>
  <si>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</si>
  <si>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</si>
  <si>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</si>
  <si>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</si>
  <si>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</si>
  <si>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</si>
  <si>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</si>
  <si>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</si>
  <si>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</si>
  <si>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</si>
  <si>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</si>
  <si>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</si>
  <si>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</si>
  <si>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</si>
  <si>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</si>
  <si>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</si>
  <si>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</si>
  <si>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</si>
  <si>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</si>
  <si>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</si>
  <si>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</si>
  <si>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</si>
  <si>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</si>
  <si>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</si>
  <si>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</si>
  <si>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</si>
  <si>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</si>
  <si>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</si>
  <si>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</si>
  <si>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</si>
  <si>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</si>
  <si>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</si>
  <si>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</si>
  <si>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</si>
  <si>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</si>
  <si>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</si>
  <si>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</si>
  <si>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</si>
  <si>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</si>
  <si>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</si>
  <si>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</si>
  <si>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</si>
  <si>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</si>
  <si>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</si>
  <si>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</si>
  <si>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</si>
  <si>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</si>
  <si>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</si>
  <si>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</si>
  <si>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</si>
  <si>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</si>
  <si>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</si>
  <si>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</si>
  <si>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</si>
  <si>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</si>
  <si>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</si>
  <si>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</si>
  <si>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</si>
  <si>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</si>
  <si>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</si>
  <si>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</si>
  <si>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</si>
  <si>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</si>
  <si>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</si>
  <si>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</si>
  <si>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</si>
  <si>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</si>
  <si>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</si>
  <si>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</si>
  <si>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</si>
  <si>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</si>
  <si>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</si>
  <si>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</si>
  <si>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</si>
  <si>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</si>
  <si>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</si>
  <si>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</si>
  <si>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</si>
  <si>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</si>
  <si>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</si>
  <si>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</si>
  <si>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</si>
  <si>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</si>
  <si>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</si>
  <si>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</si>
  <si>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</si>
  <si>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</si>
  <si>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</si>
  <si>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</si>
  <si>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</si>
  <si>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</si>
  <si>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</si>
  <si>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</si>
  <si>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</si>
  <si>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</si>
  <si>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</si>
  <si>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</si>
  <si>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</si>
  <si>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</si>
  <si>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</si>
  <si>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</si>
  <si>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</si>
  <si>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</si>
  <si>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</si>
  <si>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</si>
  <si>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</si>
  <si>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</si>
  <si>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</si>
  <si>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</si>
  <si>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</si>
  <si>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</si>
  <si>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</si>
  <si>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</si>
  <si>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</si>
  <si>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</si>
  <si>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</si>
  <si>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</si>
  <si>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</si>
  <si>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</si>
  <si>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</si>
  <si>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</si>
  <si>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</si>
  <si>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</si>
  <si>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</si>
  <si>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</si>
  <si>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</si>
  <si>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</si>
  <si>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</si>
  <si>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</si>
  <si>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</si>
  <si>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</si>
  <si>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</si>
  <si>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</si>
  <si>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</si>
  <si>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</si>
  <si>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</si>
  <si>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</si>
  <si>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</si>
  <si>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</si>
  <si>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</si>
  <si>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</si>
  <si>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</si>
  <si>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</si>
  <si>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</si>
  <si>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</si>
  <si>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</si>
  <si>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</si>
  <si>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</si>
  <si>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</si>
  <si>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</si>
  <si>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</si>
  <si>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</si>
  <si>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</si>
  <si>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</si>
  <si>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</si>
  <si>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</si>
  <si>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</si>
  <si>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</si>
  <si>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</si>
  <si>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</si>
  <si>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</si>
  <si>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</si>
  <si>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</si>
  <si>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</si>
  <si>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</si>
  <si>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</si>
  <si>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</si>
  <si>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</si>
  <si>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</si>
  <si>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</si>
  <si>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</si>
  <si>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</si>
  <si>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</si>
  <si>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</si>
  <si>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</si>
  <si>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</si>
  <si>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</si>
  <si>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</si>
  <si>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</si>
  <si>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</si>
  <si>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</si>
  <si>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</si>
  <si>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</si>
  <si>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</si>
  <si>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</si>
  <si>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</si>
  <si>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</si>
  <si>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</si>
  <si>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</si>
  <si>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</si>
  <si>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</si>
  <si>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</si>
  <si>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</si>
  <si>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</si>
  <si>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</si>
  <si>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</si>
  <si>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</si>
  <si>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</si>
  <si>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</si>
  <si>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</si>
  <si>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</si>
  <si>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</si>
  <si>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</si>
  <si>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</si>
  <si>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</si>
  <si>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</si>
  <si>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</si>
  <si>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</si>
  <si>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</si>
  <si>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</si>
  <si>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</si>
  <si>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</si>
  <si>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</si>
  <si>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</si>
  <si>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</si>
  <si>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</si>
  <si>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</si>
  <si>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</si>
  <si>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</si>
  <si>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</si>
  <si>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</si>
  <si>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</si>
  <si>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</si>
  <si>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</si>
  <si>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</si>
  <si>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</si>
  <si>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</si>
  <si>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</si>
  <si>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</si>
  <si>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</si>
  <si>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</si>
  <si>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</si>
  <si>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</si>
  <si>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</si>
  <si>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</si>
  <si>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</si>
  <si>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</si>
  <si>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</si>
  <si>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</si>
  <si>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</si>
  <si>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</si>
  <si>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</si>
  <si>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</si>
  <si>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</si>
  <si>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</si>
  <si>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</si>
  <si>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</si>
  <si>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</si>
  <si>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</si>
  <si>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</si>
  <si>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</si>
  <si>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</si>
  <si>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</si>
  <si>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</si>
  <si>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</si>
  <si>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</si>
  <si>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</si>
  <si>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</si>
  <si>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</si>
  <si>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</si>
  <si>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</si>
  <si>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</si>
  <si>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</si>
  <si>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</si>
  <si>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</si>
  <si>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</si>
  <si>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</si>
  <si>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</si>
  <si>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</si>
  <si>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</si>
  <si>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</si>
  <si>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</si>
  <si>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</si>
  <si>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</si>
  <si>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</si>
  <si>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</si>
  <si>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</si>
  <si>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</si>
  <si>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</si>
  <si>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</si>
  <si>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</si>
  <si>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</si>
  <si>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</si>
  <si>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</si>
  <si>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</si>
  <si>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</si>
  <si>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</si>
  <si>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</si>
  <si>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</si>
  <si>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</si>
  <si>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</si>
  <si>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</si>
  <si>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</si>
  <si>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</si>
  <si>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</si>
  <si>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</si>
  <si>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</si>
  <si>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</si>
  <si>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</si>
  <si>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</si>
  <si>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</si>
  <si>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</si>
  <si>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</si>
  <si>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</si>
  <si>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</si>
  <si>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</si>
  <si>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</si>
  <si>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</si>
  <si>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</si>
  <si>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</si>
  <si>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</si>
  <si>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</si>
  <si>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</si>
  <si>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</si>
  <si>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</si>
  <si>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</si>
  <si>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</si>
  <si>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</si>
  <si>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</si>
  <si>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</si>
  <si>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</si>
  <si>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</si>
  <si>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</si>
  <si>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</si>
  <si>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</si>
  <si>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</si>
  <si>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</si>
  <si>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</si>
  <si>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</si>
  <si>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</si>
  <si>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</si>
  <si>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</si>
  <si>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</si>
  <si>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</si>
  <si>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</si>
  <si>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</si>
  <si>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</si>
  <si>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</si>
  <si>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</si>
  <si>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</si>
  <si>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</si>
  <si>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</si>
  <si>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</si>
  <si>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</si>
  <si>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</si>
  <si>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</si>
  <si>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</si>
  <si>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</si>
  <si>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</si>
  <si>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</si>
  <si>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</si>
  <si>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</si>
  <si>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</si>
  <si>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</si>
  <si>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</si>
  <si>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</si>
  <si>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</si>
  <si>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</si>
  <si>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</si>
  <si>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</si>
  <si>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</si>
  <si>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</si>
  <si>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</si>
  <si>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</si>
  <si>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</si>
  <si>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</si>
  <si>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</si>
  <si>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</si>
  <si>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</si>
  <si>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</si>
  <si>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</si>
  <si>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</si>
  <si>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</si>
  <si>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</si>
  <si>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</si>
  <si>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</si>
  <si>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</si>
  <si>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</si>
  <si>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</si>
  <si>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</si>
  <si>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</si>
  <si>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</si>
  <si>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</si>
  <si>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</si>
  <si>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</si>
  <si>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</si>
  <si>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</si>
  <si>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</si>
  <si>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</si>
  <si>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</si>
  <si>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</si>
  <si>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</si>
  <si>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</si>
  <si>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</si>
  <si>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</si>
  <si>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</si>
  <si>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</si>
  <si>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</si>
  <si>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</si>
  <si>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</si>
  <si>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</si>
  <si>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</si>
  <si>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</si>
  <si>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</si>
  <si>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</si>
  <si>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</si>
  <si>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</si>
  <si>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</si>
  <si>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</si>
  <si>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</si>
  <si>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</si>
  <si>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</si>
  <si>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</si>
  <si>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</si>
  <si>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</si>
  <si>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</si>
  <si>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</si>
  <si>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</si>
  <si>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</si>
  <si>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</si>
  <si>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</si>
  <si>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</si>
  <si>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</si>
  <si>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</si>
  <si>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</si>
  <si>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</si>
  <si>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</si>
  <si>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</si>
  <si>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</si>
  <si>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</si>
  <si>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</si>
  <si>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</si>
  <si>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</si>
  <si>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</si>
  <si>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</si>
  <si>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</si>
  <si>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</si>
  <si>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</si>
  <si>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</si>
  <si>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</si>
  <si>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</si>
  <si>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</si>
  <si>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</si>
  <si>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</si>
  <si>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</si>
  <si>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</si>
  <si>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</si>
  <si>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</si>
  <si>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</si>
  <si>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</si>
  <si>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</si>
  <si>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</si>
  <si>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</si>
  <si>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</si>
  <si>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</si>
  <si>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</si>
  <si>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</si>
  <si>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</si>
  <si>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</si>
  <si>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</si>
  <si>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</si>
  <si>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</si>
  <si>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</si>
  <si>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</si>
  <si>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</si>
  <si>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</si>
  <si>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</si>
  <si>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</si>
  <si>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</si>
  <si>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</si>
  <si>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</si>
  <si>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</si>
  <si>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</si>
  <si>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</si>
  <si>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</si>
  <si>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</si>
  <si>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</si>
  <si>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</si>
  <si>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</si>
  <si>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</si>
  <si>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</si>
  <si>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</si>
  <si>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</si>
  <si>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</si>
  <si>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</si>
  <si>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</si>
  <si>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</si>
  <si>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</si>
  <si>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</si>
  <si>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</si>
  <si>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</si>
  <si>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</si>
  <si>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</si>
  <si>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</si>
  <si>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</si>
  <si>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</si>
  <si>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</si>
  <si>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</si>
  <si>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</si>
  <si>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</si>
  <si>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</si>
  <si>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</si>
  <si>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</si>
  <si>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</si>
  <si>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</si>
  <si>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</si>
  <si>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</si>
  <si>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</si>
  <si>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</si>
  <si>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</si>
  <si>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</si>
  <si>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</si>
  <si>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</si>
  <si>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</si>
  <si>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</si>
  <si>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</si>
  <si>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</si>
  <si>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</si>
  <si>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</si>
  <si>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</si>
  <si>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</si>
  <si>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</si>
  <si>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</si>
  <si>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</si>
  <si>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</si>
  <si>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</si>
  <si>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</si>
  <si>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</si>
  <si>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</si>
  <si>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</si>
  <si>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</si>
  <si>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</si>
  <si>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</si>
  <si>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</si>
  <si>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</si>
  <si>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</si>
  <si>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</si>
  <si>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</si>
  <si>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</si>
  <si>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</si>
  <si>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</si>
  <si>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</si>
  <si>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</si>
  <si>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</si>
  <si>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</si>
  <si>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</si>
  <si>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</si>
  <si>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</si>
  <si>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</si>
  <si>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</si>
  <si>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</si>
  <si>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</si>
  <si>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</si>
  <si>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</si>
  <si>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</si>
  <si>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</si>
  <si>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</si>
  <si>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</si>
  <si>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</si>
  <si>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</si>
  <si>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</si>
  <si>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</si>
  <si>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</si>
  <si>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</si>
  <si>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</si>
  <si>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</si>
  <si>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</si>
  <si>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</si>
  <si>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</si>
  <si>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</si>
  <si>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</si>
  <si>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</si>
  <si>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</si>
  <si>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</si>
  <si>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</si>
  <si>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</si>
  <si>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</si>
  <si>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</si>
  <si>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</si>
  <si>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</si>
  <si>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</si>
  <si>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</si>
  <si>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</si>
  <si>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</si>
  <si>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</si>
  <si>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</si>
  <si>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</si>
  <si>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</si>
  <si>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</si>
  <si>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</si>
  <si>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</si>
  <si>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</si>
  <si>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</si>
  <si>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</si>
  <si>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</si>
  <si>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</si>
  <si>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</si>
  <si>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</si>
  <si>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</si>
  <si>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</si>
  <si>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</si>
  <si>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</si>
  <si>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</si>
  <si>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</si>
  <si>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</si>
  <si>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</si>
  <si>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</si>
  <si>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</si>
  <si>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</si>
  <si>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</si>
  <si>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</si>
  <si>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</si>
  <si>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</si>
  <si>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</si>
  <si>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</si>
  <si>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</si>
  <si>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</si>
  <si>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</si>
  <si>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</si>
  <si>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</si>
  <si>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</si>
  <si>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</si>
  <si>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</si>
  <si>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</si>
  <si>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</si>
  <si>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</si>
  <si>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</si>
  <si>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</si>
  <si>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</si>
  <si>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</si>
  <si>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</si>
  <si>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</si>
  <si>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</si>
  <si>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</si>
  <si>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</si>
  <si>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</si>
  <si>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</si>
  <si>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</si>
  <si>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</si>
  <si>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</si>
  <si>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</si>
  <si>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</si>
  <si>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</si>
  <si>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</si>
  <si>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</si>
  <si>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</si>
  <si>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</si>
  <si>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</si>
  <si>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</si>
  <si>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</si>
  <si>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</si>
  <si>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</si>
  <si>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</si>
  <si>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</si>
  <si>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</si>
  <si>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</si>
  <si>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</si>
  <si>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</si>
  <si>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</si>
  <si>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</si>
  <si>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</si>
  <si>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</si>
  <si>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</si>
  <si>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</si>
  <si>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</si>
  <si>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</si>
  <si>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</si>
  <si>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</si>
  <si>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</si>
  <si>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</si>
  <si>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</si>
  <si>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</si>
  <si>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</si>
  <si>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</si>
  <si>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</si>
  <si>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</si>
  <si>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</si>
  <si>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</si>
  <si>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</si>
  <si>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</si>
  <si>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</si>
  <si>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</si>
  <si>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</si>
  <si>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</si>
  <si>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</si>
  <si>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</si>
  <si>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</si>
  <si>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</si>
  <si>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</si>
  <si>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</si>
  <si>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</si>
  <si>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</si>
  <si>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</si>
  <si>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</si>
  <si>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</si>
  <si>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</si>
  <si>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</si>
  <si>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</si>
  <si>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</si>
  <si>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</si>
  <si>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</si>
  <si>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</si>
  <si>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</si>
  <si>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</si>
  <si>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</si>
  <si>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</si>
  <si>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</si>
  <si>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</si>
  <si>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</si>
  <si>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</si>
  <si>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</si>
  <si>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</si>
  <si>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</si>
  <si>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</si>
  <si>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</si>
  <si>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</si>
  <si>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</si>
  <si>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</si>
  <si>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</si>
  <si>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</si>
  <si>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</si>
  <si>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</si>
  <si>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</si>
  <si>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</si>
  <si>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</si>
  <si>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</si>
  <si>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</si>
  <si>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</si>
  <si>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</si>
  <si>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</si>
  <si>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</si>
  <si>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</si>
  <si>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</si>
  <si>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</si>
  <si>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</si>
  <si>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</si>
  <si>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</si>
  <si>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</si>
  <si>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</si>
  <si>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</si>
  <si>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</si>
  <si>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</si>
  <si>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</si>
  <si>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</si>
  <si>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</si>
  <si>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</si>
  <si>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</si>
  <si>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</si>
  <si>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</si>
  <si>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</si>
  <si>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</si>
  <si>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</si>
  <si>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</si>
  <si>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</si>
  <si>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</si>
  <si>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</si>
  <si>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</si>
  <si>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</si>
  <si>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</si>
  <si>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</si>
  <si>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</si>
  <si>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</si>
  <si>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</si>
  <si>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</si>
  <si>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</si>
  <si>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</si>
  <si>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</si>
  <si>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</si>
  <si>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</si>
  <si>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</si>
  <si>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</si>
  <si>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</si>
  <si>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</si>
  <si>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</si>
  <si>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</si>
  <si>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</si>
  <si>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</si>
  <si>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</si>
  <si>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</si>
  <si>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</si>
  <si>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</si>
  <si>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</si>
  <si>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</si>
  <si>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</si>
  <si>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</si>
  <si>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</si>
  <si>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</si>
  <si>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</si>
  <si>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</si>
  <si>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</si>
  <si>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</si>
  <si>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</si>
  <si>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</si>
  <si>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</si>
  <si>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</si>
  <si>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</si>
  <si>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</si>
  <si>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</si>
  <si>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</si>
  <si>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</si>
  <si>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</si>
  <si>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</si>
  <si>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</si>
  <si>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</si>
  <si>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</si>
  <si>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</si>
  <si>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</si>
  <si>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</si>
  <si>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</si>
  <si>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</si>
  <si>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</si>
  <si>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</si>
  <si>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</si>
  <si>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</si>
  <si>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</si>
  <si>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</si>
  <si>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</si>
  <si>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</si>
  <si>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</si>
  <si>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</si>
  <si>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</si>
  <si>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</si>
  <si>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</si>
  <si>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</si>
  <si>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</si>
  <si>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</si>
  <si>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</si>
  <si>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</si>
  <si>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</si>
  <si>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</si>
  <si>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</si>
  <si>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</si>
  <si>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</si>
  <si>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</si>
  <si>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</si>
  <si>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</si>
  <si>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</si>
  <si>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</si>
  <si>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</si>
  <si>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</si>
  <si>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</si>
  <si>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</si>
  <si>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</si>
  <si>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</si>
  <si>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</si>
  <si>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</si>
  <si>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</si>
  <si>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</si>
  <si>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</si>
  <si>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</si>
  <si>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</si>
  <si>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</si>
  <si>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</si>
  <si>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</si>
  <si>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</si>
  <si>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</si>
  <si>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</si>
  <si>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</si>
  <si>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</si>
  <si>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</si>
  <si>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</si>
  <si>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</si>
  <si>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</si>
  <si>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</si>
  <si>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</si>
  <si>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</si>
  <si>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</si>
  <si>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</si>
  <si>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</si>
  <si>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</si>
  <si>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</si>
  <si>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</si>
  <si>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</si>
  <si>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</si>
  <si>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</si>
  <si>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</si>
  <si>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</si>
  <si>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</si>
  <si>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</si>
  <si>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</si>
  <si>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</si>
  <si>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</si>
  <si>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</si>
  <si>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</si>
  <si>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</si>
  <si>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</si>
  <si>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</si>
  <si>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</si>
  <si>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</si>
  <si>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</si>
  <si>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</si>
  <si>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</si>
  <si>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</si>
  <si>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</si>
  <si>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</si>
  <si>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</si>
  <si>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</si>
  <si>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</si>
  <si>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</si>
  <si>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</si>
  <si>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</si>
  <si>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</si>
  <si>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</si>
  <si>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</si>
  <si>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</si>
  <si>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</si>
  <si>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</si>
  <si>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</si>
  <si>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</si>
  <si>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</si>
  <si>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</si>
  <si>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</si>
  <si>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</si>
  <si>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</si>
  <si>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</si>
  <si>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</si>
  <si>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</si>
  <si>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</si>
  <si>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</si>
  <si>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</si>
  <si>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</si>
  <si>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</si>
  <si>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</si>
  <si>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</si>
  <si>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</si>
  <si>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</si>
  <si>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</si>
  <si>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</si>
  <si>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</si>
  <si>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</si>
  <si>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</si>
  <si>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</si>
  <si>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</si>
  <si>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</si>
  <si>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</si>
  <si>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</si>
  <si>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</si>
  <si>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</si>
  <si>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</si>
  <si>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</si>
  <si>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</si>
  <si>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</si>
  <si>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</si>
  <si>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</si>
  <si>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</si>
  <si>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</si>
  <si>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</si>
  <si>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</si>
  <si>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</si>
  <si>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</si>
  <si>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</si>
  <si>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</si>
  <si>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</si>
  <si>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</si>
  <si>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</si>
  <si>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</si>
  <si>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</si>
  <si>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</si>
  <si>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</si>
  <si>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</si>
  <si>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</si>
  <si>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</si>
  <si>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</si>
  <si>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</si>
  <si>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</si>
  <si>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</si>
  <si>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</si>
  <si>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</si>
  <si>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</si>
  <si>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</si>
  <si>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</si>
  <si>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</si>
  <si>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</si>
  <si>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</si>
  <si>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</si>
  <si>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</si>
  <si>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</si>
  <si>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</si>
  <si>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</si>
  <si>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</si>
  <si>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</si>
  <si>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</si>
  <si>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</si>
  <si>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</si>
  <si>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</si>
  <si>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</si>
  <si>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</si>
  <si>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</si>
  <si>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</si>
  <si>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</si>
  <si>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</si>
  <si>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</si>
  <si>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</si>
  <si>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</si>
  <si>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</si>
  <si>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</si>
  <si>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</si>
  <si>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</si>
  <si>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</si>
  <si>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</si>
  <si>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</si>
  <si>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</si>
  <si>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</si>
  <si>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</si>
  <si>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</si>
  <si>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</si>
  <si>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</si>
  <si>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</si>
  <si>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</si>
  <si>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</si>
  <si>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</si>
  <si>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</si>
  <si>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</si>
  <si>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</si>
  <si>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</si>
  <si>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</si>
  <si>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</si>
  <si>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</si>
  <si>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</si>
  <si>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</si>
  <si>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</si>
  <si>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</si>
  <si>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</si>
  <si>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</si>
  <si>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</si>
  <si>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</si>
  <si>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</si>
  <si>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</si>
  <si>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</si>
  <si>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</si>
  <si>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</si>
  <si>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</si>
  <si>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</si>
  <si>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</si>
  <si>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</si>
  <si>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</si>
  <si>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</si>
  <si>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</si>
  <si>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</si>
  <si>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</si>
  <si>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</si>
  <si>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</si>
  <si>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</si>
  <si>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</si>
  <si>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</si>
  <si>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</si>
  <si>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</si>
  <si>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</si>
  <si>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</si>
  <si>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</si>
  <si>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</si>
  <si>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</si>
  <si>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</si>
  <si>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</si>
  <si>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</si>
  <si>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</si>
  <si>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</si>
  <si>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</si>
  <si>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</si>
  <si>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</si>
  <si>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</si>
  <si>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</si>
  <si>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</si>
  <si>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</si>
  <si>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</si>
  <si>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</si>
  <si>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</si>
  <si>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</si>
  <si>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</si>
  <si>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</si>
  <si>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</si>
  <si>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</si>
  <si>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</si>
  <si>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</si>
  <si>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</si>
  <si>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</si>
  <si>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</si>
  <si>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</si>
  <si>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</si>
  <si>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</si>
  <si>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</si>
  <si>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</si>
  <si>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</si>
  <si>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</si>
  <si>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</si>
  <si>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</si>
  <si>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</si>
  <si>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</si>
  <si>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</si>
  <si>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</si>
  <si>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</si>
  <si>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</si>
  <si>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</si>
  <si>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</si>
  <si>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</si>
  <si>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</si>
  <si>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</si>
  <si>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</si>
  <si>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</si>
  <si>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</si>
  <si>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</si>
  <si>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</si>
  <si>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</si>
  <si>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</si>
  <si>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</si>
  <si>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</si>
  <si>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</si>
  <si>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</si>
  <si>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</si>
  <si>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</si>
  <si>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</si>
  <si>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</si>
  <si>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</si>
  <si>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</si>
  <si>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</si>
  <si>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</si>
  <si>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</si>
  <si>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</si>
  <si>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</si>
  <si>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</si>
  <si>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</si>
  <si>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</si>
  <si>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</si>
  <si>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</si>
  <si>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</si>
  <si>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</si>
  <si>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</si>
  <si>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</si>
  <si>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</si>
  <si>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</si>
  <si>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</si>
  <si>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</si>
  <si>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</si>
  <si>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</si>
  <si>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</si>
  <si>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</si>
  <si>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</si>
  <si>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</si>
  <si>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</si>
  <si>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</si>
  <si>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</si>
  <si>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</si>
  <si>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</si>
  <si>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</si>
  <si>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</si>
  <si>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</si>
  <si>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</si>
  <si>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</si>
  <si>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</si>
  <si>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</si>
  <si>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</si>
  <si>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</si>
  <si>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</si>
  <si>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</si>
  <si>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</si>
  <si>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</si>
  <si>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</si>
  <si>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</si>
  <si>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</si>
  <si>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</si>
  <si>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</si>
  <si>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</si>
  <si>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</si>
  <si>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</si>
  <si>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</si>
  <si>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</si>
  <si>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</si>
  <si>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</si>
  <si>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</si>
  <si>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</si>
  <si>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</si>
  <si>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</si>
  <si>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</si>
  <si>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</si>
  <si>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</si>
  <si>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</si>
  <si>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</si>
  <si>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</si>
  <si>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</si>
  <si>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</si>
  <si>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</si>
  <si>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</si>
  <si>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</si>
  <si>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</si>
  <si>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</si>
  <si>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</si>
  <si>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</si>
  <si>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</si>
  <si>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</si>
  <si>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</si>
  <si>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</si>
  <si>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</si>
  <si>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</si>
  <si>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</si>
  <si>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</si>
  <si>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</si>
  <si>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</si>
  <si>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</si>
  <si>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</si>
  <si>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</si>
  <si>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</si>
  <si>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</si>
  <si>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</si>
  <si>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</si>
  <si>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</si>
  <si>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</si>
  <si>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</si>
  <si>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</si>
  <si>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</si>
  <si>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</si>
  <si>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</si>
  <si>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</si>
  <si>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</si>
  <si>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</si>
  <si>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</si>
  <si>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</si>
  <si>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</si>
  <si>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</si>
  <si>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</si>
  <si>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</si>
  <si>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</si>
  <si>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</si>
  <si>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</si>
  <si>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</si>
  <si>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</si>
  <si>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</si>
  <si>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</si>
  <si>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</si>
  <si>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</si>
  <si>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</si>
  <si>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</si>
  <si>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</si>
  <si>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</si>
  <si>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</si>
  <si>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</si>
  <si>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</si>
  <si>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</si>
  <si>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</si>
  <si>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</si>
  <si>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</si>
  <si>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</si>
  <si>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</si>
  <si>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</si>
  <si>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</si>
  <si>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</si>
  <si>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</si>
  <si>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</si>
  <si>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</si>
  <si>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</si>
  <si>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</si>
  <si>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</si>
  <si>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</si>
  <si>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</si>
  <si>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</si>
  <si>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</si>
  <si>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</si>
  <si>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</si>
  <si>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</si>
  <si>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</si>
  <si>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</si>
  <si>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</si>
  <si>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</si>
  <si>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</si>
  <si>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</si>
  <si>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</si>
  <si>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</si>
  <si>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</si>
  <si>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</si>
  <si>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</si>
  <si>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</si>
  <si>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</si>
  <si>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</si>
  <si>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</si>
  <si>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</si>
  <si>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</si>
  <si>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</si>
  <si>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</si>
  <si>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</si>
  <si>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</si>
  <si>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</si>
  <si>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</si>
  <si>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</si>
  <si>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</si>
  <si>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</si>
  <si>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</si>
  <si>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</si>
  <si>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</si>
  <si>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</si>
  <si>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</si>
  <si>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</si>
  <si>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</si>
  <si>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</si>
  <si>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</si>
  <si>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</si>
  <si>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</si>
  <si>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</si>
  <si>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</si>
  <si>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</si>
  <si>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</si>
  <si>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</si>
  <si>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</si>
  <si>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</si>
  <si>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</si>
  <si>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</si>
  <si>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</si>
  <si>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</si>
  <si>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</si>
  <si>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</si>
  <si>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</si>
  <si>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</si>
  <si>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</si>
  <si>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</si>
  <si>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</si>
  <si>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</si>
  <si>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</si>
  <si>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</si>
  <si>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</si>
  <si>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</si>
  <si>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</si>
  <si>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</si>
  <si>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</si>
  <si>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</si>
  <si>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</si>
  <si>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</si>
  <si>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</si>
  <si>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</si>
  <si>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</si>
  <si>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</si>
  <si>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</si>
  <si>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</si>
  <si>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</si>
  <si>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</si>
  <si>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</si>
  <si>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</si>
  <si>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</si>
  <si>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</si>
  <si>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</si>
  <si>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</si>
  <si>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</si>
  <si>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</si>
  <si>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</si>
  <si>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</si>
  <si>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</si>
  <si>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</si>
  <si>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</si>
  <si>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</si>
  <si>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</si>
  <si>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</si>
  <si>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</si>
  <si>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</si>
  <si>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</si>
  <si>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</si>
  <si>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</si>
  <si>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</si>
  <si>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</si>
  <si>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</si>
  <si>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</si>
  <si>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</si>
  <si>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</si>
  <si>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</si>
  <si>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</si>
  <si>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</si>
  <si>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</si>
  <si>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</si>
  <si>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</si>
  <si>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</si>
  <si>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</si>
  <si>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</si>
  <si>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</si>
  <si>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</si>
  <si>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</si>
  <si>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</si>
  <si>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</si>
  <si>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</si>
  <si>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</si>
  <si>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</si>
  <si>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</si>
  <si>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</si>
  <si>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</si>
  <si>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</si>
  <si>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</si>
  <si>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</si>
  <si>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</si>
  <si>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</si>
  <si>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</si>
  <si>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</si>
  <si>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</si>
  <si>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</si>
  <si>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</si>
  <si>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</si>
  <si>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</si>
  <si>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</si>
  <si>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</si>
  <si>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</si>
  <si>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</si>
  <si>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</si>
  <si>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</si>
  <si>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</si>
  <si>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</si>
  <si>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</si>
  <si>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</si>
  <si>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</si>
  <si>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</si>
  <si>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</si>
  <si>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</si>
  <si>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</si>
  <si>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</si>
  <si>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</si>
  <si>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</si>
  <si>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</si>
  <si>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</si>
  <si>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</si>
  <si>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</si>
  <si>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</si>
  <si>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</si>
  <si>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</si>
  <si>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</si>
  <si>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</si>
  <si>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</si>
  <si>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</si>
  <si>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</si>
  <si>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</si>
  <si>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</si>
  <si>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</si>
  <si>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</si>
  <si>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</si>
  <si>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</si>
  <si>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</si>
  <si>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</si>
  <si>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</si>
  <si>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</si>
  <si>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</si>
  <si>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</si>
  <si>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</si>
  <si>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</si>
  <si>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</si>
  <si>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</si>
  <si>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</si>
  <si>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</si>
  <si>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</si>
  <si>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</si>
  <si>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</si>
  <si>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</si>
  <si>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</si>
  <si>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</si>
  <si>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</si>
  <si>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</si>
  <si>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</si>
  <si>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</si>
  <si>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</si>
  <si>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</si>
  <si>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</si>
  <si>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</si>
  <si>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</si>
  <si>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</si>
  <si>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</si>
  <si>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</si>
  <si>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</si>
  <si>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</si>
  <si>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</si>
  <si>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</si>
  <si>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</si>
  <si>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</si>
  <si>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</si>
  <si>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</si>
  <si>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</si>
  <si>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</si>
  <si>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</si>
  <si>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</si>
  <si>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</si>
  <si>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</si>
  <si>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</si>
  <si>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</si>
  <si>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</si>
  <si>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</si>
  <si>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</si>
  <si>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</si>
  <si>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</si>
  <si>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</si>
  <si>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</si>
  <si>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</si>
  <si>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</si>
  <si>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</si>
  <si>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</si>
  <si>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</si>
  <si>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</si>
  <si>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</si>
  <si>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</si>
  <si>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</si>
  <si>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</si>
  <si>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</si>
  <si>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</si>
  <si>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</si>
  <si>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</si>
  <si>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</si>
  <si>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</si>
  <si>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</si>
  <si>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</si>
  <si>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</si>
  <si>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</si>
  <si>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</si>
  <si>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</si>
  <si>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</si>
  <si>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</si>
  <si>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</si>
  <si>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</si>
  <si>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</si>
  <si>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</si>
  <si>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</si>
  <si>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</si>
  <si>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</si>
  <si>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</si>
  <si>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</si>
  <si>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</si>
  <si>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</si>
  <si>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</si>
  <si>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</si>
  <si>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</si>
  <si>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</si>
  <si>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</si>
  <si>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</si>
  <si>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</si>
  <si>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</si>
  <si>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</si>
  <si>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</si>
  <si>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</si>
  <si>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</si>
  <si>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</si>
  <si>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</si>
  <si>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</si>
  <si>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</si>
  <si>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</si>
  <si>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</si>
  <si>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</si>
  <si>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</si>
  <si>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</si>
  <si>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</si>
  <si>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</si>
  <si>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</si>
  <si>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</si>
  <si>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</si>
  <si>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</si>
  <si>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</si>
  <si>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</si>
  <si>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</si>
  <si>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</si>
  <si>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</si>
  <si>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</si>
  <si>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</si>
  <si>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</si>
  <si>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</si>
  <si>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</si>
  <si>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</si>
  <si>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</si>
  <si>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</si>
  <si>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</si>
  <si>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</si>
  <si>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</si>
  <si>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</si>
  <si>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</si>
  <si>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</si>
  <si>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</si>
  <si>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</si>
  <si>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</si>
  <si>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</si>
  <si>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</si>
  <si>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</si>
  <si>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</si>
  <si>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</si>
  <si>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</si>
  <si>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</si>
  <si>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</si>
  <si>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</si>
  <si>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</si>
  <si>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</si>
  <si>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</si>
  <si>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</si>
  <si>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</si>
  <si>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</si>
  <si>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</si>
  <si>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</si>
  <si>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</si>
  <si>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</si>
  <si>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</si>
  <si>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</si>
  <si>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</si>
  <si>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</si>
  <si>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</si>
  <si>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</si>
  <si>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</si>
  <si>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</si>
  <si>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</si>
  <si>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</si>
  <si>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</si>
  <si>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</si>
  <si>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</si>
  <si>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</si>
  <si>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</si>
  <si>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</si>
  <si>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</si>
  <si>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</si>
  <si>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</si>
  <si>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</si>
  <si>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</si>
  <si>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</si>
  <si>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</si>
  <si>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</si>
  <si>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</si>
  <si>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</si>
  <si>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</si>
  <si>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</si>
  <si>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</si>
  <si>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</si>
  <si>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</si>
  <si>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</si>
  <si>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</si>
  <si>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</si>
  <si>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</si>
  <si>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</si>
  <si>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</si>
  <si>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</si>
  <si>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</si>
  <si>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</si>
  <si>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</si>
  <si>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</si>
  <si>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</si>
  <si>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</si>
  <si>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</si>
  <si>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</si>
  <si>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</si>
  <si>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</si>
  <si>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</si>
  <si>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</si>
  <si>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</si>
  <si>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</si>
  <si>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</si>
  <si>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</si>
  <si>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</si>
  <si>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</si>
  <si>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</si>
  <si>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</si>
  <si>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</si>
  <si>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</si>
  <si>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</si>
  <si>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</si>
  <si>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</si>
  <si>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</si>
  <si>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</si>
  <si>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</si>
  <si>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</si>
  <si>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</si>
  <si>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</si>
  <si>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</si>
  <si>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</si>
  <si>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</si>
  <si>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</si>
  <si>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</si>
  <si>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</si>
  <si>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</si>
  <si>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</si>
  <si>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</si>
  <si>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</si>
  <si>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</si>
  <si>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</si>
  <si>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</si>
  <si>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</si>
  <si>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</si>
  <si>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</si>
  <si>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</si>
  <si>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</si>
  <si>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</si>
  <si>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</si>
  <si>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</si>
  <si>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</si>
  <si>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</si>
  <si>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</si>
  <si>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</si>
  <si>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</si>
  <si>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</si>
  <si>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</si>
  <si>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</si>
  <si>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</si>
  <si>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</si>
  <si>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</si>
  <si>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</si>
  <si>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</si>
  <si>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</si>
  <si>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</si>
  <si>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</si>
  <si>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</si>
  <si>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</si>
  <si>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</si>
  <si>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</si>
  <si>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</si>
  <si>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</si>
  <si>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</si>
  <si>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</si>
  <si>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</si>
  <si>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</si>
  <si>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</si>
  <si>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</si>
  <si>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</si>
  <si>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</si>
  <si>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</si>
  <si>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</si>
  <si>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</si>
  <si>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</si>
  <si>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</si>
  <si>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</si>
  <si>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</si>
  <si>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</si>
  <si>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</si>
  <si>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</si>
  <si>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</si>
  <si>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</si>
  <si>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</si>
  <si>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</si>
  <si>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</si>
  <si>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</si>
  <si>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</si>
  <si>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</si>
  <si>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</si>
  <si>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</si>
  <si>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</si>
  <si>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</si>
  <si>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</si>
  <si>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</si>
  <si>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</si>
  <si>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</si>
  <si>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</si>
  <si>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</si>
  <si>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</si>
  <si>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</si>
  <si>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</si>
  <si>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</si>
  <si>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</si>
  <si>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</si>
  <si>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</si>
  <si>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</si>
  <si>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</si>
  <si>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</si>
  <si>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</si>
  <si>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</si>
  <si>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</si>
  <si>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</si>
  <si>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</si>
  <si>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</si>
  <si>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</si>
  <si>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</si>
  <si>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</si>
  <si>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</si>
  <si>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</si>
  <si>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</si>
  <si>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</si>
  <si>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</si>
  <si>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</si>
  <si>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</si>
  <si>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</si>
  <si>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</si>
  <si>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</si>
  <si>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</si>
  <si>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</si>
  <si>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</si>
  <si>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</si>
  <si>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</si>
  <si>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</si>
  <si>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</si>
  <si>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</si>
  <si>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</si>
  <si>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</si>
  <si>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</si>
  <si>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</si>
  <si>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</si>
  <si>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</si>
  <si>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</si>
  <si>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</si>
  <si>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</si>
  <si>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</si>
  <si>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</si>
  <si>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</si>
  <si>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</si>
  <si>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</si>
  <si>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</si>
  <si>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</si>
  <si>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</si>
  <si>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</si>
  <si>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</si>
  <si>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</si>
  <si>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</si>
  <si>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</si>
  <si>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</si>
  <si>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</si>
  <si>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</si>
  <si>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</si>
  <si>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</si>
  <si>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</si>
  <si>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</si>
  <si>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</si>
  <si>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</si>
  <si>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</si>
  <si>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</si>
  <si>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</si>
  <si>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</si>
  <si>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</si>
  <si>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</si>
  <si>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</si>
  <si>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</si>
  <si>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</si>
  <si>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</si>
  <si>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</si>
  <si>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</si>
  <si>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</si>
  <si>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</si>
  <si>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</si>
  <si>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</si>
  <si>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</si>
  <si>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</si>
  <si>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</si>
  <si>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</si>
  <si>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</si>
  <si>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</si>
  <si>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</si>
  <si>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</si>
  <si>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</si>
  <si>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</si>
  <si>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</si>
  <si>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</si>
  <si>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</si>
  <si>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</si>
  <si>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</si>
  <si>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</si>
  <si>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</si>
  <si>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</si>
  <si>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</si>
  <si>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</si>
  <si>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</si>
  <si>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</si>
  <si>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</si>
  <si>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</si>
  <si>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</si>
  <si>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</si>
  <si>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</si>
  <si>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</si>
  <si>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</si>
  <si>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</si>
  <si>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</si>
  <si>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</si>
  <si>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</si>
  <si>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</si>
  <si>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</si>
  <si>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</si>
  <si>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</si>
  <si>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</si>
  <si>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</si>
  <si>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</si>
  <si>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</si>
  <si>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</si>
  <si>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</si>
  <si>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</si>
  <si>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</si>
  <si>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</si>
  <si>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</si>
  <si>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</si>
  <si>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</si>
  <si>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</si>
  <si>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</si>
  <si>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</si>
  <si>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</si>
  <si>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</si>
  <si>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</si>
  <si>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</si>
  <si>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</si>
  <si>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</si>
  <si>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</si>
  <si>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</si>
  <si>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</si>
  <si>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</si>
  <si>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</si>
  <si>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</si>
  <si>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</si>
  <si>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</si>
  <si>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</si>
  <si>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</si>
  <si>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</si>
  <si>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</si>
  <si>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</si>
  <si>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</si>
  <si>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</si>
  <si>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</si>
  <si>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</si>
  <si>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</si>
  <si>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</si>
  <si>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</si>
  <si>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</si>
  <si>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</si>
  <si>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</si>
  <si>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</si>
  <si>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</si>
  <si>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</si>
  <si>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</si>
  <si>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</si>
  <si>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</si>
  <si>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</si>
  <si>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</si>
  <si>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</si>
  <si>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</si>
  <si>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</si>
  <si>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</si>
  <si>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</si>
  <si>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</si>
  <si>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</si>
  <si>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</si>
  <si>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</si>
  <si>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</si>
  <si>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</si>
  <si>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</si>
  <si>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</si>
  <si>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</si>
  <si>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</si>
  <si>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</si>
  <si>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</si>
  <si>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</si>
  <si>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</si>
  <si>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</si>
  <si>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</si>
  <si>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</si>
  <si>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</si>
  <si>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</si>
  <si>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</si>
  <si>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</si>
  <si>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</si>
  <si>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</si>
  <si>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</si>
  <si>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</si>
  <si>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</si>
  <si>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</si>
  <si>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</si>
  <si>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</si>
  <si>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</si>
  <si>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</si>
  <si>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</si>
  <si>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</si>
  <si>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</si>
  <si>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</si>
  <si>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</si>
  <si>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</si>
  <si>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</si>
  <si>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</si>
  <si>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</si>
  <si>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</si>
  <si>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</si>
  <si>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</si>
  <si>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</si>
  <si>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</si>
  <si>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</si>
  <si>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</si>
  <si>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</si>
  <si>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</si>
  <si>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</si>
  <si>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</si>
  <si>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</si>
  <si>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</si>
  <si>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</si>
  <si>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</si>
  <si>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</si>
  <si>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</si>
  <si>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</si>
  <si>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</si>
  <si>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</si>
  <si>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</si>
  <si>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</si>
  <si>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</si>
  <si>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</si>
  <si>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</si>
  <si>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</si>
  <si>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</si>
  <si>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</si>
  <si>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</si>
  <si>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</si>
  <si>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</si>
  <si>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</si>
  <si>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</si>
  <si>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</si>
  <si>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</si>
  <si>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</si>
  <si>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</si>
  <si>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</si>
  <si>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</si>
  <si>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</si>
  <si>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</si>
  <si>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</si>
  <si>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</si>
  <si>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</si>
  <si>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</si>
  <si>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</si>
  <si>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</si>
  <si>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</si>
  <si>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</si>
  <si>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</si>
  <si>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</si>
  <si>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</si>
  <si>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</si>
  <si>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</si>
  <si>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</si>
  <si>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</si>
  <si>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</si>
  <si>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</si>
  <si>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</si>
  <si>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</si>
  <si>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</si>
  <si>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</si>
  <si>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</si>
  <si>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</si>
  <si>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</si>
  <si>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</si>
  <si>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</si>
  <si>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</si>
  <si>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</si>
  <si>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</si>
  <si>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</si>
  <si>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</si>
  <si>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</si>
  <si>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</si>
  <si>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</si>
  <si>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</si>
  <si>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</si>
  <si>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</si>
  <si>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</si>
  <si>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</si>
  <si>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</si>
  <si>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</si>
  <si>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</si>
  <si>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</si>
  <si>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</si>
  <si>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</si>
  <si>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</si>
  <si>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</si>
  <si>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</si>
  <si>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</si>
  <si>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</si>
  <si>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</si>
  <si>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</si>
  <si>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</si>
  <si>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</si>
  <si>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</si>
  <si>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</si>
  <si>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</si>
  <si>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</si>
  <si>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</si>
  <si>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</si>
  <si>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</si>
  <si>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</si>
  <si>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</si>
  <si>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</si>
  <si>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</si>
  <si>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</si>
  <si>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</si>
  <si>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</si>
  <si>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</si>
  <si>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</si>
  <si>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</si>
  <si>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</si>
  <si>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</si>
  <si>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</si>
  <si>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</si>
  <si>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</si>
  <si>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</si>
  <si>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</si>
  <si>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</si>
  <si>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</si>
  <si>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</si>
  <si>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</si>
  <si>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</si>
  <si>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</si>
  <si>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</si>
  <si>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</si>
  <si>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</si>
  <si>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</si>
  <si>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</si>
  <si>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</si>
  <si>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</si>
  <si>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</si>
  <si>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</si>
  <si>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</si>
  <si>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</si>
  <si>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</si>
  <si>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</si>
  <si>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</si>
  <si>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</si>
  <si>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</si>
  <si>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</si>
  <si>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</si>
  <si>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</si>
  <si>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</si>
  <si>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</si>
  <si>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</si>
  <si>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</si>
  <si>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</si>
  <si>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</si>
  <si>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</si>
  <si>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</si>
  <si>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</si>
  <si>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</si>
  <si>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</si>
  <si>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</si>
  <si>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</si>
  <si>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</si>
  <si>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</si>
  <si>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</si>
  <si>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</si>
  <si>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</si>
  <si>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</si>
  <si>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</si>
  <si>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</si>
  <si>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</si>
  <si>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</si>
  <si>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</si>
  <si>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</si>
  <si>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</si>
  <si>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</si>
  <si>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</si>
  <si>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</si>
  <si>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</si>
  <si>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</si>
  <si>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</si>
  <si>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</si>
  <si>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</si>
  <si>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</si>
  <si>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</si>
  <si>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</si>
  <si>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</si>
  <si>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</si>
  <si>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</si>
  <si>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</si>
  <si>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</si>
  <si>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</si>
  <si>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</si>
  <si>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</si>
  <si>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</si>
  <si>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</si>
  <si>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</si>
  <si>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</si>
  <si>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</si>
  <si>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</si>
  <si>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</si>
  <si>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</si>
  <si>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</si>
  <si>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</si>
  <si>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</si>
  <si>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</si>
  <si>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</si>
  <si>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</si>
  <si>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</si>
  <si>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</si>
  <si>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</si>
  <si>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</si>
  <si>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</si>
  <si>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</si>
  <si>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</si>
  <si>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</si>
  <si>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</si>
  <si>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</si>
  <si>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</si>
  <si>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</si>
  <si>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</si>
  <si>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</si>
  <si>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</si>
  <si>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</si>
  <si>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</si>
  <si>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</si>
  <si>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</si>
  <si>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</si>
  <si>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</si>
  <si>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</si>
  <si>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</si>
  <si>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</si>
  <si>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</si>
  <si>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</si>
  <si>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</si>
  <si>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</si>
  <si>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</si>
  <si>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</si>
  <si>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</si>
  <si>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</si>
  <si>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</si>
  <si>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</si>
  <si>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</si>
  <si>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</si>
  <si>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</si>
  <si>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</si>
  <si>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</si>
  <si>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</si>
  <si>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</si>
  <si>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</si>
  <si>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</si>
  <si>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</si>
  <si>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</si>
  <si>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</si>
  <si>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</si>
  <si>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</si>
  <si>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</si>
  <si>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</si>
  <si>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</si>
  <si>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</si>
  <si>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</si>
  <si>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</si>
  <si>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</si>
  <si>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</si>
  <si>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</si>
  <si>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</si>
  <si>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</si>
  <si>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</si>
  <si>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</si>
  <si>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</si>
  <si>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</si>
  <si>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</si>
  <si>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</si>
  <si>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</si>
  <si>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</si>
  <si>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</si>
  <si>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</si>
  <si>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</si>
  <si>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</si>
  <si>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</si>
  <si>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</si>
  <si>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</si>
  <si>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</si>
  <si>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</si>
  <si>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</si>
  <si>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</si>
  <si>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</si>
  <si>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</si>
  <si>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</si>
  <si>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</si>
  <si>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</si>
  <si>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</si>
  <si>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</si>
  <si>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</si>
  <si>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</si>
  <si>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</si>
  <si>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</si>
  <si>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</si>
  <si>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</si>
  <si>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</si>
  <si>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</si>
  <si>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</si>
  <si>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</si>
  <si>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</si>
  <si>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</si>
  <si>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</si>
  <si>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</si>
  <si>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</si>
  <si>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</si>
  <si>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</si>
  <si>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</si>
  <si>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</si>
  <si>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</si>
  <si>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</si>
  <si>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</si>
  <si>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</si>
  <si>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</si>
  <si>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</si>
  <si>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</si>
  <si>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</si>
  <si>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</si>
  <si>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</si>
  <si>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</si>
  <si>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</si>
  <si>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</si>
  <si>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</si>
  <si>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</si>
  <si>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</si>
  <si>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</si>
  <si>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</si>
  <si>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</si>
  <si>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</si>
  <si>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</si>
  <si>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</si>
  <si>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</si>
  <si>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</si>
  <si>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</si>
  <si>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</si>
  <si>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</si>
  <si>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</si>
  <si>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</si>
  <si>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</si>
  <si>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</si>
  <si>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</si>
  <si>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</si>
  <si>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</si>
  <si>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</si>
  <si>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</si>
  <si>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</si>
  <si>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</si>
  <si>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</si>
  <si>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</si>
  <si>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</si>
  <si>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</si>
  <si>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</si>
  <si>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</si>
  <si>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</si>
  <si>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</si>
  <si>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</si>
  <si>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</si>
  <si>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</si>
  <si>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</si>
  <si>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</si>
  <si>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</si>
  <si>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</si>
  <si>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</si>
  <si>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</si>
  <si>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</si>
  <si>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</si>
  <si>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</si>
  <si>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</si>
  <si>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</si>
  <si>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</si>
  <si>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</si>
  <si>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</si>
  <si>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</si>
  <si>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</si>
  <si>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</si>
  <si>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</si>
  <si>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</si>
  <si>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</si>
  <si>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</si>
  <si>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</si>
  <si>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</si>
  <si>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</si>
  <si>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</si>
  <si>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</si>
  <si>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</si>
  <si>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</si>
  <si>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</si>
  <si>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</si>
  <si>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</si>
  <si>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</si>
  <si>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</si>
  <si>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</si>
  <si>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</si>
  <si>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</si>
  <si>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</si>
  <si>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</si>
  <si>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</si>
  <si>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</si>
  <si>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</si>
  <si>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</si>
  <si>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</si>
  <si>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</si>
  <si>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</si>
  <si>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</si>
  <si>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</si>
  <si>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</si>
  <si>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</si>
  <si>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</si>
  <si>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</si>
  <si>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</si>
  <si>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</si>
  <si>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</si>
  <si>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</si>
  <si>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</si>
  <si>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</si>
  <si>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</si>
  <si>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</si>
  <si>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</si>
  <si>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</si>
  <si>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</si>
  <si>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</si>
  <si>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</si>
  <si>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</si>
  <si>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</si>
  <si>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</si>
  <si>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</si>
  <si>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</si>
  <si>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</si>
  <si>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</si>
  <si>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</si>
  <si>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</si>
  <si>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</si>
  <si>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</si>
  <si>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</si>
  <si>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</si>
  <si>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</si>
  <si>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</si>
  <si>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</si>
  <si>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</si>
  <si>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</si>
  <si>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</si>
  <si>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</si>
  <si>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</si>
  <si>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</si>
  <si>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</si>
  <si>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</si>
  <si>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</si>
  <si>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</si>
  <si>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</si>
  <si>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</si>
  <si>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</si>
  <si>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</si>
  <si>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</si>
  <si>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</si>
  <si>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</si>
  <si>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</si>
  <si>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</si>
  <si>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</si>
  <si>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</si>
  <si>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</si>
  <si>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</si>
  <si>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</si>
  <si>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</si>
  <si>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</si>
  <si>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</si>
  <si>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</si>
  <si>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</si>
  <si>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</si>
  <si>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</si>
  <si>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</si>
  <si>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</si>
  <si>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</si>
  <si>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</si>
  <si>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</si>
  <si>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</si>
  <si>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</si>
  <si>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</si>
  <si>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</si>
  <si>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</si>
  <si>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</si>
  <si>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</si>
  <si>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</si>
  <si>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</si>
  <si>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</si>
  <si>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</si>
  <si>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</si>
  <si>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</si>
  <si>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</si>
  <si>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</si>
  <si>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</si>
  <si>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</si>
  <si>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</si>
  <si>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</si>
  <si>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</si>
  <si>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</si>
  <si>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</si>
  <si>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</si>
  <si>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</si>
  <si>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</si>
  <si>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</si>
  <si>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</si>
  <si>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</si>
  <si>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</si>
  <si>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</si>
  <si>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</si>
  <si>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</si>
  <si>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</si>
  <si>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</si>
  <si>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</si>
  <si>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</si>
  <si>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</si>
  <si>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</si>
  <si>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</si>
  <si>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</si>
  <si>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</si>
  <si>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</si>
  <si>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</si>
  <si>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</si>
  <si>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</si>
  <si>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</si>
  <si>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</si>
  <si>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</si>
  <si>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</si>
  <si>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</si>
  <si>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</si>
  <si>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</si>
  <si>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</si>
  <si>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</si>
  <si>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</si>
  <si>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</si>
  <si>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</si>
  <si>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</si>
  <si>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</si>
  <si>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</si>
  <si>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</si>
  <si>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</si>
  <si>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</si>
  <si>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</si>
  <si>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</si>
  <si>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</si>
  <si>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</si>
  <si>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</si>
  <si>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</si>
  <si>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</si>
  <si>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</si>
  <si>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</si>
  <si>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</si>
  <si>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</si>
  <si>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</si>
  <si>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</si>
  <si>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</si>
  <si>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</si>
  <si>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</si>
  <si>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</si>
  <si>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</si>
  <si>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</si>
  <si>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</si>
  <si>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</si>
  <si>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</si>
  <si>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</si>
  <si>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</si>
  <si>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</si>
  <si>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</si>
  <si>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</si>
  <si>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</si>
  <si>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</si>
  <si>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</si>
  <si>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</si>
  <si>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</si>
  <si>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</si>
  <si>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</si>
  <si>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</si>
  <si>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</si>
  <si>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</si>
  <si>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</si>
  <si>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</si>
  <si>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</si>
  <si>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</si>
  <si>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</si>
  <si>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</si>
  <si>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</si>
  <si>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</si>
  <si>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</si>
  <si>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</si>
  <si>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</si>
  <si>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</si>
  <si>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</si>
  <si>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</si>
  <si>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</si>
  <si>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</si>
  <si>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</si>
  <si>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</si>
  <si>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</si>
  <si>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</si>
  <si>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</si>
  <si>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</si>
  <si>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</si>
  <si>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</si>
  <si>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</si>
  <si>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</si>
  <si>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</si>
  <si>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</si>
  <si>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</si>
  <si>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</si>
  <si>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</si>
  <si>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</si>
  <si>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</si>
  <si>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</si>
  <si>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</si>
  <si>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</si>
  <si>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</si>
  <si>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</si>
  <si>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</si>
  <si>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</si>
  <si>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</si>
  <si>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</si>
  <si>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</si>
  <si>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</si>
  <si>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</si>
  <si>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</si>
  <si>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</si>
  <si>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</si>
  <si>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</si>
  <si>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</si>
  <si>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</si>
  <si>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</si>
  <si>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</si>
  <si>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</si>
  <si>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</si>
  <si>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</si>
  <si>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</si>
  <si>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</si>
  <si>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</si>
  <si>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</si>
  <si>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</si>
  <si>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</si>
  <si>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</si>
  <si>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</si>
  <si>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</si>
  <si>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</si>
  <si>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</si>
  <si>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</si>
  <si>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</si>
  <si>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</si>
  <si>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</si>
  <si>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</si>
  <si>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</si>
  <si>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</si>
  <si>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</si>
  <si>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</si>
  <si>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</si>
  <si>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</si>
  <si>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</si>
  <si>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</si>
  <si>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</si>
  <si>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</si>
  <si>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</si>
  <si>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</si>
  <si>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</si>
  <si>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</si>
  <si>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</si>
  <si>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</si>
  <si>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</si>
  <si>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</si>
  <si>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</si>
  <si>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</si>
  <si>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</si>
  <si>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</si>
  <si>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</si>
  <si>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</si>
  <si>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</si>
  <si>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</si>
  <si>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</si>
  <si>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</si>
  <si>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</si>
  <si>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</si>
  <si>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</si>
  <si>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</si>
  <si>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</si>
  <si>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</si>
  <si>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</si>
  <si>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</si>
  <si>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</si>
  <si>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</si>
  <si>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</si>
  <si>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</si>
  <si>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</si>
  <si>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</si>
  <si>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</si>
  <si>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</si>
  <si>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</si>
  <si>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</si>
  <si>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</si>
  <si>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</si>
  <si>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</si>
  <si>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</si>
  <si>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</si>
  <si>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</si>
  <si>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</si>
  <si>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</si>
  <si>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</si>
  <si>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</si>
  <si>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</si>
  <si>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</si>
  <si>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</si>
  <si>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</si>
  <si>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</si>
  <si>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</si>
  <si>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</si>
  <si>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</si>
  <si>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</si>
  <si>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</si>
  <si>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</si>
  <si>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</si>
  <si>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</si>
  <si>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</si>
  <si>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</si>
  <si>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</si>
  <si>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</si>
  <si>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</si>
  <si>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</si>
  <si>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</si>
  <si>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</si>
  <si>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</si>
  <si>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</si>
  <si>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</si>
  <si>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</si>
  <si>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</si>
  <si>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</si>
  <si>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</si>
  <si>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</si>
  <si>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</si>
  <si>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</si>
  <si>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</si>
  <si>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</si>
  <si>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</si>
  <si>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</si>
  <si>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</si>
  <si>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</si>
  <si>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</si>
  <si>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</si>
  <si>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</si>
  <si>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</si>
  <si>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</si>
  <si>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</si>
  <si>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</si>
  <si>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</si>
  <si>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</si>
  <si>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</si>
  <si>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</si>
  <si>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</si>
  <si>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</si>
  <si>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</si>
  <si>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</si>
  <si>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</si>
  <si>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</si>
  <si>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</si>
  <si>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</si>
  <si>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</si>
  <si>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</si>
  <si>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</si>
  <si>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</si>
  <si>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</si>
  <si>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</si>
  <si>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</si>
  <si>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</si>
  <si>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</si>
  <si>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</si>
  <si>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</si>
  <si>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</si>
  <si>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</si>
  <si>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</si>
  <si>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</si>
  <si>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</si>
  <si>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</si>
  <si>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</si>
  <si>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</si>
  <si>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</si>
  <si>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</si>
  <si>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</si>
  <si>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</si>
  <si>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</si>
  <si>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</si>
  <si>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</si>
  <si>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</si>
  <si>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</si>
  <si>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</si>
  <si>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</si>
  <si>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</si>
  <si>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</si>
  <si>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</si>
  <si>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</si>
  <si>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</si>
  <si>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</si>
  <si>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</si>
  <si>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</si>
  <si>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</si>
  <si>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</si>
  <si>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</si>
  <si>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</si>
  <si>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</si>
  <si>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</si>
  <si>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</si>
  <si>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</si>
  <si>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</si>
  <si>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</si>
  <si>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</si>
  <si>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</si>
  <si>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</si>
  <si>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</si>
  <si>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</si>
  <si>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</si>
  <si>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</si>
  <si>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</si>
  <si>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</si>
  <si>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</si>
  <si>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</si>
  <si>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</si>
  <si>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</si>
  <si>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</si>
  <si>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</si>
  <si>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</si>
  <si>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</si>
  <si>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</si>
  <si>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</si>
  <si>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</si>
  <si>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</si>
  <si>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</si>
  <si>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</si>
  <si>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</si>
  <si>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</si>
  <si>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</si>
  <si>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</si>
  <si>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</si>
  <si>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</si>
  <si>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</si>
  <si>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</si>
  <si>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</si>
  <si>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</si>
  <si>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</si>
  <si>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</si>
  <si>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</si>
  <si>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</si>
  <si>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</si>
  <si>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</si>
  <si>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</si>
  <si>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</si>
  <si>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</si>
  <si>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</si>
  <si>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</si>
  <si>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</si>
  <si>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</si>
  <si>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</si>
  <si>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</si>
  <si>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</si>
  <si>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</si>
  <si>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</si>
  <si>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</si>
  <si>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</si>
  <si>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</si>
  <si>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</si>
  <si>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</si>
  <si>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</si>
  <si>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</si>
  <si>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</si>
  <si>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</si>
  <si>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</si>
  <si>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</si>
  <si>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</si>
  <si>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</si>
  <si>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</si>
  <si>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</si>
  <si>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</si>
  <si>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</si>
  <si>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</si>
  <si>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</si>
  <si>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</si>
  <si>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</si>
  <si>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</si>
  <si>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</si>
  <si>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</si>
  <si>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</si>
  <si>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</si>
  <si>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</si>
  <si>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</si>
  <si>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</si>
  <si>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</si>
  <si>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</si>
  <si>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</si>
  <si>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</si>
  <si>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</si>
  <si>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</si>
  <si>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</si>
  <si>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</si>
  <si>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</si>
  <si>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</si>
  <si>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</si>
  <si>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</si>
  <si>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</si>
  <si>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</si>
  <si>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</si>
  <si>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</si>
  <si>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</si>
  <si>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</si>
  <si>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</si>
  <si>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</si>
  <si>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</si>
  <si>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</si>
  <si>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</si>
  <si>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</si>
  <si>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</si>
  <si>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</si>
  <si>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</si>
  <si>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</si>
  <si>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</si>
  <si>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</si>
  <si>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</si>
  <si>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</si>
  <si>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</si>
  <si>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</si>
  <si>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</si>
  <si>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</si>
  <si>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</si>
  <si>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</si>
  <si>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</si>
  <si>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</si>
  <si>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</si>
  <si>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</si>
  <si>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</si>
  <si>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</si>
  <si>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</si>
  <si>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</si>
  <si>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</si>
  <si>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</si>
  <si>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</si>
  <si>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</si>
  <si>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</si>
  <si>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</si>
  <si>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</si>
  <si>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</si>
  <si>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</si>
  <si>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</si>
  <si>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</si>
  <si>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</si>
  <si>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</si>
  <si>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</si>
  <si>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</si>
  <si>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</si>
  <si>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</si>
  <si>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</si>
  <si>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</si>
  <si>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</si>
  <si>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</si>
  <si>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</si>
  <si>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</si>
  <si>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</si>
  <si>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</si>
  <si>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</si>
  <si>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</si>
  <si>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</si>
  <si>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</si>
  <si>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</si>
  <si>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</si>
  <si>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</si>
  <si>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</si>
  <si>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</si>
  <si>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</si>
  <si>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</si>
  <si>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</si>
  <si>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</si>
  <si>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</si>
  <si>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</si>
  <si>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</si>
  <si>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</si>
  <si>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</si>
  <si>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</si>
  <si>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</si>
  <si>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</si>
  <si>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</si>
  <si>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</si>
  <si>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</si>
  <si>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</si>
  <si>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</si>
  <si>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</si>
  <si>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</si>
  <si>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</si>
  <si>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</si>
  <si>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</si>
  <si>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</si>
  <si>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</si>
  <si>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</si>
  <si>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</si>
  <si>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</si>
  <si>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</si>
  <si>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</si>
  <si>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</si>
  <si>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</si>
  <si>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</si>
  <si>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</si>
  <si>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</si>
  <si>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</si>
  <si>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</si>
  <si>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</si>
  <si>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</si>
  <si>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</si>
  <si>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</si>
  <si>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</si>
  <si>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</si>
  <si>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</si>
  <si>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</si>
  <si>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</si>
  <si>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</si>
  <si>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</si>
  <si>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</si>
  <si>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</si>
  <si>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</si>
  <si>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</si>
  <si>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</si>
  <si>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</si>
  <si>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</si>
  <si>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</si>
  <si>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</si>
  <si>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</si>
  <si>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</si>
  <si>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</si>
  <si>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</si>
  <si>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</si>
  <si>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</si>
  <si>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</si>
  <si>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</si>
  <si>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</si>
  <si>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</si>
  <si>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</si>
  <si>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</si>
  <si>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</si>
  <si>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</si>
  <si>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</si>
  <si>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</si>
  <si>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</si>
  <si>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</si>
  <si>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</si>
  <si>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</si>
  <si>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</si>
  <si>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</si>
  <si>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</si>
  <si>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</si>
  <si>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</si>
  <si>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</si>
  <si>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</si>
  <si>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</si>
  <si>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</si>
  <si>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</si>
  <si>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</si>
  <si>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</si>
  <si>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</si>
  <si>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</si>
  <si>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</si>
  <si>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</si>
  <si>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</si>
  <si>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</si>
  <si>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</si>
  <si>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</si>
  <si>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</si>
  <si>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</si>
  <si>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</si>
  <si>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</si>
  <si>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</si>
  <si>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</si>
  <si>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</si>
  <si>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</si>
  <si>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</si>
  <si>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</si>
  <si>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</si>
  <si>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</si>
  <si>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</si>
  <si>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</si>
  <si>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</si>
  <si>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</si>
  <si>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</si>
  <si>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</si>
  <si>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</si>
  <si>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</si>
  <si>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</si>
  <si>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</si>
  <si>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</si>
  <si>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</si>
  <si>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</si>
  <si>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</si>
  <si>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</si>
  <si>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</si>
  <si>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</si>
  <si>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</si>
  <si>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</si>
  <si>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</si>
  <si>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</si>
  <si>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</si>
  <si>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</si>
  <si>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</si>
  <si>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</si>
  <si>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</si>
  <si>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</si>
  <si>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</si>
  <si>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</si>
  <si>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</si>
  <si>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</si>
  <si>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</si>
  <si>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</si>
  <si>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</si>
  <si>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</si>
  <si>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</si>
  <si>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</si>
  <si>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</si>
  <si>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</si>
  <si>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</si>
  <si>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</si>
  <si>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</si>
  <si>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</si>
  <si>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</si>
  <si>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</si>
  <si>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</si>
  <si>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</si>
  <si>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</si>
  <si>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</si>
  <si>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</si>
  <si>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</si>
  <si>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</si>
  <si>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</si>
  <si>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</si>
  <si>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</si>
  <si>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</si>
  <si>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</si>
  <si>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</si>
  <si>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</si>
  <si>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</si>
  <si>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</si>
  <si>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</si>
  <si>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</si>
  <si>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</si>
  <si>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</si>
  <si>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</si>
  <si>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</si>
  <si>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</si>
  <si>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</si>
  <si>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</si>
  <si>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</si>
  <si>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</si>
  <si>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</si>
  <si>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</si>
  <si>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</si>
  <si>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</si>
  <si>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</si>
  <si>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</si>
  <si>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</si>
  <si>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</si>
  <si>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</si>
  <si>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</si>
  <si>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</si>
  <si>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</si>
  <si>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</si>
  <si>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</si>
  <si>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</si>
  <si>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</si>
  <si>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</si>
  <si>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</si>
  <si>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</si>
  <si>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</si>
  <si>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</si>
  <si>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</si>
  <si>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</si>
  <si>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</si>
  <si>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</si>
  <si>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</si>
  <si>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</si>
  <si>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</si>
  <si>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</si>
  <si>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</si>
  <si>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</si>
  <si>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</si>
  <si>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</si>
  <si>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</si>
  <si>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</si>
  <si>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</si>
  <si>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</si>
  <si>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</si>
  <si>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</si>
  <si>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</si>
  <si>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</si>
  <si>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</si>
  <si>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</si>
  <si>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</si>
  <si>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</si>
  <si>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</si>
  <si>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</si>
  <si>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</si>
  <si>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</si>
  <si>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</si>
  <si>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</si>
  <si>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</si>
  <si>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</si>
  <si>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</si>
  <si>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</si>
  <si>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</si>
  <si>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</si>
  <si>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</si>
  <si>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</si>
  <si>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</si>
  <si>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</si>
  <si>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</si>
  <si>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</si>
  <si>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</si>
  <si>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</si>
  <si>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</si>
  <si>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</si>
  <si>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</si>
  <si>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</si>
  <si>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</si>
  <si>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</si>
  <si>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</si>
  <si>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</si>
  <si>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</si>
  <si>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</si>
  <si>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</si>
  <si>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</si>
  <si>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</si>
  <si>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</si>
  <si>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</si>
  <si>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</si>
  <si>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</si>
  <si>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</si>
  <si>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</si>
  <si>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</si>
  <si>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</si>
  <si>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</si>
  <si>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</si>
  <si>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</si>
  <si>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</si>
  <si>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</si>
  <si>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</si>
  <si>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</si>
  <si>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</si>
  <si>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</si>
  <si>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</si>
  <si>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</si>
  <si>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</si>
  <si>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</si>
  <si>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</si>
  <si>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</si>
  <si>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</si>
  <si>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</si>
  <si>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</si>
  <si>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</si>
  <si>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</si>
  <si>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</si>
  <si>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</si>
  <si>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</si>
  <si>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</si>
  <si>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</si>
  <si>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</si>
  <si>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</si>
  <si>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</si>
  <si>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</si>
  <si>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</si>
  <si>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</si>
  <si>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</si>
  <si>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</si>
  <si>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</si>
  <si>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</si>
  <si>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</si>
  <si>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</si>
  <si>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</si>
  <si>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</si>
  <si>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</si>
  <si>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</si>
  <si>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</si>
  <si>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</si>
  <si>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</si>
  <si>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</si>
  <si>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</si>
  <si>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</si>
  <si>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</si>
  <si>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</si>
  <si>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</si>
  <si>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</si>
  <si>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</si>
  <si>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</si>
  <si>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</si>
  <si>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</si>
  <si>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</si>
  <si>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</si>
  <si>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</si>
  <si>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</si>
  <si>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</si>
  <si>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</si>
  <si>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</si>
  <si>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</si>
  <si>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</si>
  <si>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</si>
  <si>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</si>
  <si>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</si>
  <si>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</si>
  <si>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</si>
  <si>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</si>
  <si>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</si>
  <si>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</si>
  <si>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</si>
  <si>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</si>
  <si>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</si>
  <si>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</si>
  <si>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</si>
  <si>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</si>
  <si>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</si>
  <si>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</si>
  <si>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</si>
  <si>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</si>
  <si>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</si>
  <si>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</si>
  <si>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</si>
  <si>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</si>
  <si>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</si>
  <si>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</si>
  <si>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</si>
  <si>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</si>
  <si>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</si>
  <si>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</si>
  <si>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</si>
  <si>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</si>
  <si>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</si>
  <si>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</si>
  <si>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</si>
  <si>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</si>
  <si>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</si>
  <si>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</si>
  <si>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</si>
  <si>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</si>
  <si>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</si>
  <si>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</si>
  <si>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</si>
  <si>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</si>
  <si>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</si>
  <si>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</si>
  <si>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</si>
  <si>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</si>
  <si>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</si>
  <si>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</si>
  <si>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</si>
  <si>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</si>
  <si>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</si>
  <si>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</si>
  <si>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</si>
  <si>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</si>
  <si>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</si>
  <si>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</si>
  <si>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</si>
  <si>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</si>
  <si>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</si>
  <si>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</si>
  <si>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</si>
  <si>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</si>
  <si>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</si>
  <si>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</si>
  <si>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</si>
  <si>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</si>
  <si>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</si>
  <si>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</si>
  <si>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</si>
  <si>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</si>
  <si>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</si>
  <si>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</si>
  <si>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</si>
  <si>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</si>
  <si>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</si>
  <si>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</si>
  <si>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</si>
  <si>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</si>
  <si>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</si>
  <si>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</si>
  <si>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</si>
  <si>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</si>
  <si>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</si>
  <si>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</si>
  <si>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</si>
  <si>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</si>
  <si>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</si>
  <si>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</si>
  <si>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</si>
  <si>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</si>
  <si>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</si>
  <si>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</si>
  <si>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</si>
  <si>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</si>
  <si>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</si>
  <si>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</si>
  <si>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</si>
  <si>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</si>
  <si>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</si>
  <si>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</si>
  <si>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</si>
  <si>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</si>
  <si>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</si>
  <si>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</si>
  <si>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</si>
  <si>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</si>
  <si>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</si>
  <si>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</si>
  <si>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</si>
  <si>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</si>
  <si>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</si>
  <si>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</si>
  <si>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</si>
  <si>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</si>
  <si>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</si>
  <si>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</si>
  <si>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</si>
  <si>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</si>
  <si>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</si>
  <si>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</si>
  <si>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</si>
  <si>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</si>
  <si>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</si>
  <si>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</si>
  <si>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</si>
  <si>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</si>
  <si>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</si>
  <si>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</si>
  <si>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</si>
  <si>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</si>
  <si>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</si>
  <si>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</si>
  <si>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</si>
  <si>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</si>
  <si>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</si>
  <si>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</si>
  <si>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</si>
  <si>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</si>
  <si>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</si>
  <si>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</si>
  <si>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</si>
  <si>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</si>
  <si>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</si>
  <si>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</si>
  <si>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</si>
  <si>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</si>
  <si>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</si>
  <si>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</si>
  <si>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</si>
  <si>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</si>
  <si>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</si>
  <si>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</si>
  <si>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</si>
  <si>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</si>
  <si>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</si>
  <si>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</si>
  <si>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</si>
  <si>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</si>
  <si>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</si>
  <si>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</si>
  <si>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</si>
  <si>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</si>
  <si>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</si>
  <si>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</si>
  <si>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</si>
  <si>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</si>
  <si>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</si>
  <si>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</si>
  <si>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</si>
  <si>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</si>
  <si>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</si>
  <si>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</si>
  <si>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</si>
  <si>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</si>
  <si>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</si>
  <si>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</si>
  <si>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</si>
  <si>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</si>
  <si>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</si>
  <si>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</si>
  <si>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</si>
  <si>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</si>
  <si>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</si>
  <si>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</si>
  <si>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</si>
  <si>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</si>
  <si>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</si>
  <si>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</si>
  <si>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</si>
  <si>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</si>
  <si>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</si>
  <si>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</si>
  <si>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</si>
  <si>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</si>
  <si>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</si>
  <si>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</si>
  <si>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</si>
  <si>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</si>
  <si>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</si>
  <si>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</si>
  <si>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</si>
  <si>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</si>
  <si>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</si>
  <si>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</si>
  <si>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</si>
  <si>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</si>
  <si>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</si>
  <si>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</si>
  <si>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</si>
  <si>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</si>
  <si>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</si>
  <si>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</si>
  <si>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</si>
  <si>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</si>
  <si>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</si>
  <si>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</si>
  <si>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</si>
  <si>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</si>
  <si>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</si>
  <si>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</si>
  <si>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</si>
  <si>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</si>
  <si>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</si>
  <si>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</si>
  <si>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</si>
  <si>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</si>
  <si>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</si>
  <si>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</si>
  <si>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</si>
  <si>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</si>
  <si>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</si>
  <si>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</si>
  <si>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</si>
  <si>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</si>
  <si>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</si>
  <si>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</si>
  <si>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</si>
  <si>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</si>
  <si>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</si>
  <si>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</si>
  <si>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</si>
  <si>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</si>
  <si>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</si>
  <si>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</si>
  <si>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</si>
  <si>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</si>
  <si>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</si>
  <si>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</si>
  <si>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</si>
  <si>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</si>
  <si>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</si>
  <si>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</si>
  <si>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</si>
  <si>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</si>
  <si>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</si>
  <si>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</si>
  <si>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</si>
  <si>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</si>
  <si>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</si>
  <si>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</si>
  <si>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</si>
  <si>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</si>
  <si>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</si>
  <si>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</si>
  <si>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</si>
  <si>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</si>
  <si>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</si>
  <si>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</si>
  <si>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</si>
  <si>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</si>
  <si>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</si>
  <si>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</si>
  <si>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</si>
  <si>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</si>
  <si>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</si>
  <si>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</si>
  <si>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</si>
  <si>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</si>
  <si>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</si>
  <si>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</si>
  <si>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</si>
  <si>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</si>
  <si>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</si>
  <si>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</si>
  <si>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</si>
  <si>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</si>
  <si>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</si>
  <si>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</si>
  <si>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</si>
  <si>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</si>
  <si>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</si>
  <si>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</si>
  <si>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</si>
  <si>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</si>
  <si>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</si>
  <si>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</si>
  <si>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</si>
  <si>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</si>
  <si>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</si>
  <si>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</si>
  <si>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</si>
  <si>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</si>
  <si>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</si>
  <si>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</si>
  <si>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</si>
  <si>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</si>
  <si>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</si>
  <si>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</si>
  <si>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</si>
  <si>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</si>
  <si>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</si>
  <si>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</si>
  <si>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</si>
  <si>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</si>
  <si>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</si>
  <si>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</si>
  <si>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</si>
  <si>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</si>
  <si>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</si>
  <si>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</si>
  <si>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</si>
  <si>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</si>
  <si>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</si>
  <si>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</si>
  <si>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</si>
  <si>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</si>
  <si>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</si>
  <si>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</si>
  <si>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</si>
  <si>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</si>
  <si>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</si>
  <si>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</si>
  <si>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</si>
  <si>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</si>
  <si>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</si>
  <si>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</si>
  <si>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</si>
  <si>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</si>
  <si>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</si>
  <si>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</si>
  <si>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</si>
  <si>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</si>
  <si>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</si>
  <si>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</si>
  <si>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</si>
  <si>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</si>
  <si>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</si>
  <si>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</si>
  <si>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</si>
  <si>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</si>
  <si>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</si>
  <si>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</si>
  <si>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</si>
  <si>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</si>
  <si>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</si>
  <si>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</si>
  <si>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</si>
  <si>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</si>
  <si>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</si>
  <si>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</si>
  <si>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</si>
  <si>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</si>
  <si>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</si>
  <si>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</si>
  <si>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</si>
  <si>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</si>
  <si>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</si>
  <si>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</si>
  <si>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</si>
  <si>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</si>
  <si>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</si>
  <si>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</si>
  <si>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</si>
  <si>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</si>
  <si>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</si>
  <si>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</si>
  <si>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</si>
  <si>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</si>
  <si>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</si>
  <si>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</si>
  <si>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</si>
  <si>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</si>
  <si>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</si>
  <si>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</si>
  <si>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</si>
  <si>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</si>
  <si>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</si>
  <si>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</si>
  <si>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</si>
  <si>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</si>
  <si>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</si>
  <si>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</si>
  <si>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</si>
  <si>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</si>
  <si>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</si>
  <si>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</si>
  <si>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</si>
  <si>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</si>
  <si>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</si>
  <si>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</si>
  <si>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</si>
  <si>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</si>
  <si>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</si>
  <si>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</si>
  <si>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</si>
  <si>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</si>
  <si>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</si>
  <si>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</si>
  <si>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</si>
  <si>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</si>
  <si>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</si>
  <si>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</si>
  <si>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</si>
  <si>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</si>
  <si>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</si>
  <si>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</si>
  <si>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</si>
  <si>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</si>
  <si>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</si>
  <si>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</si>
  <si>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</si>
  <si>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</si>
  <si>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</si>
  <si>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</si>
  <si>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</si>
  <si>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</si>
  <si>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</si>
  <si>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</si>
  <si>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</si>
  <si>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</si>
  <si>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</si>
  <si>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</si>
  <si>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</si>
  <si>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</si>
  <si>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</si>
  <si>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</si>
  <si>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</si>
  <si>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</si>
  <si>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</si>
  <si>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</si>
  <si>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</si>
  <si>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</si>
  <si>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</si>
  <si>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</si>
  <si>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</si>
  <si>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</si>
  <si>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</si>
  <si>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</si>
  <si>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</si>
  <si>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</si>
  <si>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</si>
  <si>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</si>
  <si>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</si>
  <si>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</si>
  <si>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</si>
  <si>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</si>
  <si>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</si>
  <si>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</si>
  <si>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</si>
  <si>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</si>
  <si>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</si>
  <si>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</si>
  <si>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</si>
  <si>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</si>
  <si>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</si>
  <si>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</si>
  <si>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</si>
  <si>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</si>
  <si>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</si>
  <si>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</si>
  <si>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</si>
  <si>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</si>
  <si>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</si>
  <si>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</si>
  <si>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</si>
  <si>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</si>
  <si>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</si>
  <si>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</si>
  <si>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</si>
  <si>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</si>
  <si>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</si>
  <si>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</si>
  <si>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</si>
  <si>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</si>
  <si>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</si>
  <si>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</si>
  <si>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</si>
  <si>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</si>
  <si>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</si>
  <si>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</si>
  <si>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</si>
  <si>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</si>
  <si>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</si>
  <si>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</si>
  <si>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</si>
  <si>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</si>
  <si>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</si>
  <si>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</si>
  <si>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</si>
  <si>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</si>
  <si>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</si>
  <si>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</si>
  <si>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</si>
  <si>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</si>
  <si>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</si>
  <si>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</si>
  <si>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</si>
  <si>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</si>
  <si>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</si>
  <si>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</si>
  <si>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</si>
  <si>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</si>
  <si>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</si>
  <si>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</si>
  <si>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</si>
  <si>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</si>
  <si>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</si>
  <si>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</si>
  <si>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</si>
  <si>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</si>
  <si>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</si>
  <si>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</si>
  <si>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</si>
  <si>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</si>
  <si>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</si>
  <si>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</si>
  <si>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</si>
  <si>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</si>
  <si>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</si>
  <si>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</si>
  <si>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</si>
  <si>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</si>
  <si>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</si>
  <si>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</si>
  <si>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</si>
  <si>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</si>
  <si>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</si>
  <si>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</si>
  <si>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</si>
  <si>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</si>
  <si>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</si>
  <si>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</si>
  <si>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</si>
  <si>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</si>
  <si>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</si>
  <si>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</si>
  <si>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</si>
  <si>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</si>
  <si>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</si>
  <si>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</si>
  <si>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</si>
  <si>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</si>
  <si>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</si>
  <si>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</si>
  <si>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</si>
  <si>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</si>
  <si>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</si>
  <si>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</si>
  <si>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</si>
  <si>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</si>
  <si>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</si>
  <si>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</si>
  <si>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</si>
  <si>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</si>
  <si>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</si>
  <si>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</si>
  <si>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</si>
  <si>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</si>
  <si>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</si>
  <si>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</si>
  <si>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</si>
  <si>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</si>
  <si>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</si>
  <si>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</si>
  <si>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</si>
  <si>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</si>
  <si>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</si>
  <si>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</si>
  <si>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</si>
  <si>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</si>
  <si>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</si>
  <si>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</si>
  <si>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</si>
  <si>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</si>
  <si>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</si>
  <si>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</si>
  <si>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</si>
  <si>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</si>
  <si>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</si>
  <si>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</si>
  <si>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</si>
  <si>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</si>
  <si>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</si>
  <si>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</si>
  <si>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</si>
  <si>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</si>
  <si>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</si>
  <si>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</si>
  <si>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</si>
  <si>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</si>
  <si>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</si>
  <si>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</si>
  <si>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</si>
  <si>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</si>
  <si>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</si>
  <si>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</si>
  <si>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</si>
  <si>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</si>
  <si>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</si>
  <si>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</si>
  <si>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</si>
  <si>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</si>
  <si>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</si>
  <si>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</si>
  <si>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</si>
  <si>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</si>
  <si>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</si>
  <si>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</si>
  <si>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</si>
  <si>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</si>
  <si>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</si>
  <si>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</si>
  <si>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</si>
  <si>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</si>
  <si>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</si>
  <si>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</si>
  <si>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</si>
  <si>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</si>
  <si>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</si>
  <si>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</si>
  <si>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</si>
  <si>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</si>
  <si>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</si>
  <si>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</si>
  <si>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</si>
  <si>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</si>
  <si>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</si>
  <si>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</si>
  <si>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</si>
  <si>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</si>
  <si>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</si>
  <si>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</si>
  <si>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</si>
  <si>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</si>
  <si>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</si>
  <si>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</si>
  <si>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</si>
  <si>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</si>
  <si>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</si>
  <si>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</si>
  <si>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</si>
  <si>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</si>
  <si>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</si>
  <si>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</si>
  <si>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</si>
  <si>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</si>
  <si>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</si>
  <si>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</si>
  <si>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</si>
  <si>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</si>
  <si>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</si>
  <si>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</si>
  <si>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</si>
  <si>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</si>
  <si>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</si>
  <si>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</si>
  <si>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</si>
  <si>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</si>
  <si>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</si>
  <si>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</si>
  <si>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</si>
  <si>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</si>
  <si>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</si>
  <si>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</si>
  <si>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</si>
  <si>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</si>
  <si>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</si>
  <si>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</si>
  <si>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</si>
  <si>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</si>
  <si>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</si>
  <si>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</si>
  <si>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</si>
  <si>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</si>
  <si>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</si>
  <si>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</si>
  <si>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</si>
  <si>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</si>
  <si>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</si>
  <si>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</si>
  <si>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</si>
  <si>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</si>
  <si>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</si>
  <si>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</si>
  <si>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</si>
  <si>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</si>
  <si>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</si>
  <si>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</si>
  <si>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</si>
  <si>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</si>
  <si>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</si>
  <si>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</si>
  <si>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</si>
  <si>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</si>
  <si>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</si>
  <si>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</si>
  <si>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</si>
  <si>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</si>
  <si>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</si>
  <si>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</si>
  <si>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</si>
  <si>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</si>
  <si>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</si>
  <si>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</si>
  <si>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</si>
  <si>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</si>
  <si>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</si>
  <si>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</si>
  <si>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</si>
  <si>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</si>
  <si>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</si>
  <si>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</si>
  <si>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</si>
  <si>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</si>
  <si>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</si>
  <si>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</si>
  <si>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</si>
  <si>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</si>
  <si>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</si>
  <si>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</si>
  <si>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</si>
  <si>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</si>
  <si>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</si>
  <si>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</si>
  <si>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</si>
  <si>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</si>
  <si>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</si>
  <si>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</si>
  <si>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</si>
  <si>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</si>
  <si>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</si>
  <si>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</si>
  <si>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</si>
  <si>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</si>
  <si>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</si>
  <si>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</si>
  <si>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</si>
  <si>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</si>
  <si>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</si>
  <si>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</si>
  <si>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</si>
  <si>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</si>
  <si>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</si>
  <si>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</si>
  <si>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</si>
  <si>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</si>
  <si>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</si>
  <si>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</si>
  <si>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</si>
  <si>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</si>
  <si>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</si>
  <si>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</si>
  <si>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</si>
  <si>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</si>
  <si>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</si>
  <si>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</si>
  <si>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</si>
  <si>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</si>
  <si>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</si>
  <si>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</si>
  <si>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</si>
  <si>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</si>
  <si>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</si>
  <si>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</si>
  <si>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</si>
  <si>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</si>
  <si>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</si>
  <si>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</si>
  <si>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</si>
  <si>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</si>
  <si>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</si>
  <si>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</si>
  <si>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</si>
  <si>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</si>
  <si>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</si>
  <si>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</si>
  <si>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</si>
  <si>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</si>
  <si>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</si>
  <si>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</si>
  <si>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</si>
  <si>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</si>
  <si>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</si>
  <si>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</si>
  <si>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</si>
  <si>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</si>
  <si>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</si>
  <si>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</si>
  <si>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</si>
  <si>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</si>
  <si>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</si>
  <si>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</si>
  <si>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</si>
  <si>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</si>
  <si>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</si>
  <si>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</si>
  <si>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</si>
  <si>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</si>
  <si>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</si>
  <si>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</si>
  <si>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</si>
  <si>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</si>
  <si>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</si>
  <si>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</si>
  <si>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</si>
  <si>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</si>
  <si>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</si>
  <si>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</si>
  <si>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</si>
  <si>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</si>
  <si>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</si>
  <si>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</si>
  <si>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</si>
  <si>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</si>
  <si>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</si>
  <si>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</si>
  <si>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</si>
  <si>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</si>
  <si>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</si>
  <si>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</si>
  <si>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</si>
  <si>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</si>
  <si>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</si>
  <si>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</si>
  <si>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</si>
  <si>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</si>
  <si>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</si>
  <si>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</si>
  <si>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</si>
  <si>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</si>
  <si>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</si>
  <si>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</si>
  <si>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</si>
  <si>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</si>
  <si>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</si>
  <si>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</si>
  <si>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</si>
  <si>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</si>
  <si>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</si>
  <si>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</si>
  <si>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</si>
  <si>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</si>
  <si>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</si>
  <si>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</si>
  <si>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</si>
  <si>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</si>
  <si>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</si>
  <si>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</si>
  <si>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</si>
  <si>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</si>
  <si>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</si>
  <si>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</si>
  <si>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</si>
  <si>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</si>
  <si>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</si>
  <si>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</si>
  <si>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</si>
  <si>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</si>
  <si>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</si>
  <si>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</si>
  <si>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</si>
  <si>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</si>
  <si>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</si>
  <si>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</si>
  <si>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</si>
  <si>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</si>
  <si>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</si>
  <si>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</si>
  <si>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</si>
  <si>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</si>
  <si>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</si>
  <si>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</si>
  <si>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</si>
  <si>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</si>
  <si>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</si>
  <si>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</si>
  <si>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</si>
  <si>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</si>
  <si>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</si>
  <si>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</si>
  <si>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</si>
  <si>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</si>
  <si>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</si>
  <si>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</si>
  <si>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</si>
  <si>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</si>
  <si>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</si>
  <si>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</si>
  <si>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</si>
  <si>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</si>
  <si>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</si>
  <si>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</si>
  <si>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</si>
  <si>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</si>
  <si>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</si>
  <si>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</si>
  <si>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</si>
  <si>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</si>
  <si>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</si>
  <si>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</si>
  <si>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</si>
  <si>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</si>
  <si>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</si>
  <si>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</si>
  <si>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</si>
  <si>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</si>
  <si>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</si>
  <si>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</si>
  <si>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</si>
  <si>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</si>
  <si>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</si>
  <si>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</si>
  <si>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</si>
  <si>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</si>
  <si>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</si>
  <si>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</si>
  <si>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</si>
  <si>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</si>
  <si>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</si>
  <si>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</si>
  <si>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</si>
  <si>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</si>
  <si>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</si>
  <si>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</si>
  <si>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</si>
  <si>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</si>
  <si>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</si>
  <si>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</si>
  <si>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</si>
  <si>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</si>
  <si>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</si>
  <si>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</si>
  <si>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</si>
  <si>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</si>
  <si>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</si>
  <si>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</si>
  <si>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</si>
  <si>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</si>
  <si>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</si>
  <si>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</si>
  <si>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</si>
  <si>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</si>
  <si>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</si>
  <si>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</si>
  <si>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</si>
  <si>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</si>
  <si>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</si>
  <si>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</si>
  <si>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</si>
  <si>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</si>
  <si>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</si>
  <si>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</si>
  <si>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</si>
  <si>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</si>
  <si>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</si>
  <si>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</si>
  <si>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</si>
  <si>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</si>
  <si>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</si>
  <si>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</si>
  <si>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</si>
  <si>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</si>
  <si>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</si>
  <si>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</si>
  <si>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</si>
  <si>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</si>
  <si>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</si>
  <si>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</si>
  <si>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</si>
  <si>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</si>
  <si>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</si>
  <si>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</si>
  <si>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</si>
  <si>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</si>
  <si>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</si>
  <si>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</si>
  <si>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</si>
  <si>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</si>
  <si>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</si>
  <si>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</si>
  <si>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</si>
  <si>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</si>
  <si>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</si>
  <si>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</si>
  <si>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</si>
  <si>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</si>
  <si>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</si>
  <si>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</si>
  <si>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</si>
  <si>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</si>
  <si>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</si>
  <si>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</si>
  <si>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</si>
  <si>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</si>
  <si>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</si>
  <si>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</si>
  <si>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</si>
  <si>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</si>
  <si>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</si>
  <si>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</si>
  <si>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</si>
  <si>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</si>
  <si>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</si>
  <si>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</si>
  <si>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</si>
  <si>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</si>
  <si>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</si>
  <si>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</si>
  <si>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</si>
  <si>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</si>
  <si>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</si>
  <si>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</si>
  <si>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</si>
  <si>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</si>
  <si>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</si>
  <si>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</si>
  <si>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</si>
  <si>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</si>
  <si>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</si>
  <si>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</si>
  <si>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</si>
  <si>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</si>
  <si>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</si>
  <si>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</si>
  <si>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</si>
  <si>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</si>
  <si>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</si>
  <si>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</si>
  <si>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</si>
  <si>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</si>
  <si>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</si>
  <si>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</si>
  <si>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</si>
  <si>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</si>
  <si>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</si>
  <si>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</si>
  <si>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</si>
  <si>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</si>
  <si>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</si>
  <si>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</si>
  <si>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</si>
  <si>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</si>
  <si>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</si>
  <si>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</si>
  <si>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</si>
  <si>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</si>
  <si>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</si>
  <si>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</si>
  <si>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</si>
  <si>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</si>
  <si>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</si>
  <si>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</si>
  <si>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</si>
  <si>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</si>
  <si>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</si>
  <si>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</si>
  <si>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</si>
  <si>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</si>
  <si>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</si>
  <si>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</si>
  <si>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</si>
  <si>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</si>
  <si>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</si>
  <si>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</si>
  <si>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</si>
  <si>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</si>
  <si>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</si>
  <si>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</si>
  <si>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</si>
  <si>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</si>
  <si>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</si>
  <si>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</si>
  <si>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</si>
  <si>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</si>
  <si>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</si>
  <si>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</si>
  <si>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</si>
  <si>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</si>
  <si>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</si>
  <si>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</si>
  <si>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</si>
  <si>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</si>
  <si>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</si>
  <si>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</si>
  <si>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</si>
  <si>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</si>
  <si>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</si>
  <si>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</si>
  <si>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</si>
  <si>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</si>
  <si>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</si>
  <si>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</si>
  <si>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</si>
  <si>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</si>
  <si>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</si>
  <si>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</si>
  <si>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</si>
  <si>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</si>
  <si>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</si>
  <si>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</si>
  <si>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</si>
  <si>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</si>
  <si>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</si>
  <si>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</si>
  <si>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</si>
  <si>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</si>
  <si>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</si>
  <si>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</si>
  <si>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</si>
  <si>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</si>
  <si>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</si>
  <si>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</si>
  <si>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</si>
  <si>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</si>
  <si>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</si>
  <si>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</si>
  <si>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</si>
  <si>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</si>
  <si>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</si>
  <si>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</si>
  <si>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</si>
  <si>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</si>
  <si>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</si>
  <si>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</si>
  <si>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</si>
  <si>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</si>
  <si>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</si>
  <si>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</si>
  <si>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</si>
  <si>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</si>
  <si>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</si>
  <si>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</si>
  <si>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</si>
  <si>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</si>
  <si>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</si>
  <si>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</si>
  <si>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</si>
  <si>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</si>
  <si>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</si>
  <si>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</si>
  <si>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</si>
  <si>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</si>
  <si>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</si>
  <si>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</si>
  <si>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</si>
  <si>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</si>
  <si>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</si>
  <si>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</si>
  <si>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</si>
  <si>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</si>
  <si>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</si>
  <si>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</si>
  <si>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</si>
  <si>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</si>
  <si>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</si>
  <si>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</si>
  <si>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</si>
  <si>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</si>
  <si>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</si>
  <si>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</si>
  <si>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</si>
  <si>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</si>
  <si>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</si>
  <si>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</si>
  <si>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</si>
  <si>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</si>
  <si>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</si>
  <si>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</si>
  <si>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</si>
  <si>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</si>
  <si>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</si>
  <si>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</si>
  <si>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</si>
  <si>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</si>
  <si>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</si>
  <si>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</si>
  <si>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</si>
  <si>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</si>
  <si>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</si>
  <si>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</si>
  <si>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</si>
  <si>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</si>
  <si>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</si>
  <si>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</si>
  <si>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</si>
  <si>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</si>
  <si>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</si>
  <si>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</si>
  <si>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</si>
  <si>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</si>
  <si>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</si>
  <si>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</si>
  <si>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</si>
  <si>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</si>
  <si>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</si>
  <si>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</si>
  <si>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</si>
  <si>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</si>
  <si>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</si>
  <si>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</si>
  <si>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</si>
  <si>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</si>
  <si>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</si>
  <si>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</si>
  <si>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</si>
  <si>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</si>
  <si>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</si>
  <si>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</si>
  <si>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</si>
  <si>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</si>
  <si>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</si>
  <si>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</si>
  <si>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</si>
  <si>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</si>
  <si>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</si>
  <si>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</si>
  <si>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</si>
  <si>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</si>
  <si>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</si>
  <si>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</si>
  <si>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</si>
  <si>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</si>
  <si>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</si>
  <si>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</si>
  <si>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</si>
  <si>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</si>
  <si>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</si>
  <si>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</si>
  <si>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</si>
  <si>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</si>
  <si>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</si>
  <si>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</si>
  <si>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</si>
  <si>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</si>
  <si>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</si>
  <si>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</si>
  <si>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</si>
  <si>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</si>
  <si>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</si>
  <si>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</si>
  <si>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</si>
  <si>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</si>
  <si>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</si>
  <si>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</si>
  <si>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</si>
  <si>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</si>
  <si>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</si>
  <si>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</si>
  <si>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</si>
  <si>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</si>
  <si>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</si>
  <si>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</si>
  <si>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</si>
  <si>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</si>
  <si>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</si>
  <si>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</si>
  <si>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</si>
  <si>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</si>
  <si>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</si>
  <si>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</si>
  <si>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</si>
  <si>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</si>
  <si>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</si>
  <si>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</si>
  <si>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</si>
  <si>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</si>
  <si>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</si>
  <si>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</si>
  <si>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</si>
  <si>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</si>
  <si>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</si>
  <si>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</si>
  <si>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</si>
  <si>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</si>
  <si>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</si>
  <si>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</si>
  <si>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</si>
  <si>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</si>
  <si>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</si>
  <si>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</si>
  <si>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</si>
  <si>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</si>
  <si>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</si>
  <si>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</si>
  <si>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</si>
  <si>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</si>
  <si>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</si>
  <si>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</si>
  <si>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</si>
  <si>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</si>
  <si>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</si>
  <si>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</si>
  <si>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</si>
  <si>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</si>
  <si>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</si>
  <si>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</si>
  <si>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</si>
  <si>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</si>
  <si>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</si>
  <si>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</si>
  <si>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</si>
  <si>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</si>
  <si>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</si>
  <si>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</si>
  <si>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</si>
  <si>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</si>
  <si>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</si>
  <si>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</si>
  <si>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</si>
  <si>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</si>
  <si>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</si>
  <si>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</si>
  <si>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</si>
  <si>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</si>
  <si>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</si>
  <si>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</si>
  <si>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</si>
  <si>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</si>
  <si>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</si>
  <si>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</si>
  <si>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</si>
  <si>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</si>
  <si>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</si>
  <si>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</si>
  <si>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</si>
  <si>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</si>
  <si>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</si>
  <si>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</si>
  <si>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</si>
  <si>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</si>
  <si>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</si>
  <si>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</si>
  <si>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</si>
  <si>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</si>
  <si>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</si>
  <si>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</si>
  <si>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</si>
  <si>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</si>
  <si>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</si>
  <si>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</si>
  <si>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</si>
  <si>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</si>
  <si>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</si>
  <si>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</si>
  <si>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</si>
  <si>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</si>
  <si>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</si>
  <si>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</si>
  <si>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</si>
  <si>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</si>
  <si>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</si>
  <si>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</si>
  <si>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</si>
  <si>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</si>
  <si>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</si>
  <si>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</si>
  <si>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</si>
  <si>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</si>
  <si>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</si>
  <si>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</si>
  <si>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</si>
  <si>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</si>
  <si>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</si>
  <si>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</si>
  <si>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</si>
  <si>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</si>
  <si>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</si>
  <si>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</si>
  <si>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</si>
  <si>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</si>
  <si>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</si>
  <si>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</si>
  <si>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</si>
  <si>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</si>
  <si>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</si>
  <si>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</si>
  <si>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</si>
  <si>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</si>
  <si>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</si>
  <si>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</si>
  <si>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</si>
  <si>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</si>
  <si>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</si>
  <si>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</si>
  <si>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</si>
  <si>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</si>
  <si>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</si>
  <si>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</si>
  <si>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</si>
  <si>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</si>
  <si>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</si>
  <si>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</si>
  <si>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</si>
  <si>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</si>
  <si>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</si>
  <si>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</si>
  <si>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</si>
  <si>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</si>
  <si>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</si>
  <si>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</si>
  <si>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</si>
  <si>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</si>
  <si>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</si>
  <si>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</si>
  <si>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</si>
  <si>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</si>
  <si>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</si>
  <si>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</si>
  <si>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</si>
  <si>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</si>
  <si>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</si>
  <si>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</si>
  <si>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</si>
  <si>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</si>
  <si>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</si>
  <si>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</si>
  <si>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</si>
  <si>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</si>
  <si>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</si>
  <si>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</si>
  <si>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</si>
  <si>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</si>
  <si>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</si>
  <si>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</si>
  <si>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</si>
  <si>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</si>
  <si>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</si>
  <si>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</si>
  <si>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</si>
  <si>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</si>
  <si>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</si>
  <si>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</si>
  <si>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</si>
  <si>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</si>
  <si>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</si>
  <si>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</si>
  <si>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</si>
  <si>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</si>
  <si>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</si>
  <si>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</si>
  <si>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</si>
  <si>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</si>
  <si>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</si>
  <si>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</si>
  <si>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</si>
  <si>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</si>
  <si>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</si>
  <si>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</si>
  <si>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</si>
  <si>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</si>
  <si>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</si>
  <si>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</si>
  <si>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</si>
  <si>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</si>
  <si>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</si>
  <si>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</si>
  <si>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</si>
  <si>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</si>
  <si>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</si>
  <si>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</si>
  <si>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</si>
  <si>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</si>
  <si>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</si>
  <si>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</si>
  <si>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</si>
  <si>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</si>
  <si>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</si>
  <si>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</si>
  <si>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</si>
  <si>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</si>
  <si>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</si>
  <si>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</si>
  <si>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</si>
  <si>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</si>
  <si>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</si>
  <si>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</si>
  <si>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</si>
  <si>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</si>
  <si>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</si>
  <si>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</si>
  <si>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</si>
  <si>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</si>
  <si>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</si>
  <si>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</si>
  <si>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</si>
  <si>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</si>
  <si>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</si>
  <si>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</si>
  <si>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</si>
  <si>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</si>
  <si>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</si>
  <si>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</si>
  <si>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</si>
  <si>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</si>
  <si>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</si>
  <si>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</si>
  <si>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</si>
  <si>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</si>
  <si>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</si>
  <si>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</si>
  <si>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</si>
  <si>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</si>
  <si>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</si>
  <si>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</si>
  <si>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</si>
  <si>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</si>
  <si>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</si>
  <si>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</si>
  <si>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</si>
  <si>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</si>
  <si>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</si>
  <si>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</si>
  <si>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</si>
  <si>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</si>
  <si>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</si>
  <si>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</si>
  <si>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</si>
  <si>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</si>
  <si>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</si>
  <si>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</si>
  <si>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</si>
  <si>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</si>
  <si>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</si>
  <si>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</si>
  <si>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</si>
  <si>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</si>
  <si>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</si>
  <si>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</si>
  <si>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</si>
  <si>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</si>
  <si>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</si>
  <si>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</si>
  <si>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</si>
  <si>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</si>
  <si>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</si>
  <si>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</si>
  <si>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</si>
  <si>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</si>
  <si>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</si>
  <si>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</si>
  <si>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</si>
  <si>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</si>
  <si>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</si>
  <si>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</si>
  <si>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</si>
  <si>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</si>
  <si>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</si>
  <si>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</si>
  <si>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</si>
  <si>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</si>
  <si>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</si>
  <si>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</si>
  <si>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</si>
  <si>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</si>
  <si>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</si>
  <si>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</si>
  <si>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</si>
  <si>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</si>
  <si>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</si>
  <si>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</si>
  <si>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</si>
  <si>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</si>
  <si>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</si>
  <si>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</si>
  <si>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</si>
  <si>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</si>
  <si>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</si>
  <si>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</si>
  <si>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</si>
  <si>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</si>
  <si>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</si>
  <si>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</si>
  <si>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</si>
  <si>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</si>
  <si>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</si>
  <si>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</si>
  <si>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</si>
  <si>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</si>
  <si>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</si>
  <si>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</si>
  <si>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</si>
  <si>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</si>
  <si>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</si>
  <si>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</si>
  <si>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</si>
  <si>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</si>
  <si>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</si>
  <si>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</si>
  <si>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</si>
  <si>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</si>
  <si>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</si>
  <si>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</si>
  <si>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</si>
  <si>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</si>
  <si>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</si>
  <si>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</si>
  <si>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</si>
  <si>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</si>
  <si>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</si>
  <si>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</si>
  <si>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</si>
  <si>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</si>
  <si>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</si>
  <si>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</si>
  <si>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</si>
  <si>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</si>
  <si>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</si>
  <si>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</si>
  <si>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</si>
  <si>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</si>
  <si>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</si>
  <si>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</si>
  <si>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</si>
  <si>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</si>
  <si>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</si>
  <si>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</si>
  <si>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</si>
  <si>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</si>
  <si>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</si>
  <si>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</si>
  <si>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</si>
  <si>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</si>
  <si>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</si>
  <si>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</si>
  <si>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</si>
  <si>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</si>
  <si>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</si>
  <si>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</si>
  <si>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</si>
  <si>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</si>
  <si>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</si>
  <si>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</si>
  <si>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</si>
  <si>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</si>
  <si>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</si>
  <si>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</si>
  <si>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</si>
  <si>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</si>
  <si>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</si>
  <si>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</si>
  <si>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</si>
  <si>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</si>
  <si>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</si>
  <si>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</si>
  <si>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</si>
  <si>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</si>
  <si>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</si>
  <si>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</si>
  <si>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</si>
  <si>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</si>
  <si>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</si>
  <si>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</si>
  <si>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</si>
  <si>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</si>
  <si>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</si>
  <si>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</si>
  <si>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</si>
  <si>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</si>
  <si>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</si>
  <si>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</si>
  <si>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</si>
  <si>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</si>
  <si>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</si>
  <si>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</si>
  <si>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</si>
  <si>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</si>
  <si>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</si>
  <si>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</si>
  <si>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</si>
  <si>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</si>
  <si>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</si>
  <si>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</si>
  <si>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</si>
  <si>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</si>
  <si>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</si>
  <si>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</si>
  <si>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</si>
  <si>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</si>
  <si>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</si>
  <si>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</si>
  <si>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</si>
  <si>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</si>
  <si>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</si>
  <si>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</si>
  <si>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</si>
  <si>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</si>
  <si>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</si>
  <si>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</si>
  <si>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</si>
  <si>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</si>
  <si>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</si>
  <si>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</si>
  <si>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</si>
  <si>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</si>
  <si>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</si>
  <si>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</si>
  <si>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</si>
  <si>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</si>
  <si>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</si>
  <si>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</si>
  <si>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</si>
  <si>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</si>
  <si>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</si>
  <si>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</si>
  <si>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</si>
  <si>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</si>
  <si>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</si>
  <si>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</si>
  <si>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</si>
  <si>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</si>
  <si>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</si>
  <si>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</si>
  <si>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</si>
  <si>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</si>
  <si>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</si>
  <si>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</si>
  <si>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</si>
  <si>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</si>
  <si>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</si>
  <si>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</si>
  <si>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</si>
  <si>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</si>
  <si>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</si>
  <si>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</si>
  <si>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</si>
  <si>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</si>
  <si>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</si>
  <si>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</si>
  <si>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</si>
  <si>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</si>
  <si>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</si>
  <si>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</si>
  <si>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</si>
  <si>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</si>
  <si>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</si>
  <si>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</si>
  <si>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</si>
  <si>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</si>
  <si>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</si>
  <si>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</si>
  <si>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</si>
  <si>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</si>
  <si>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</si>
  <si>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</si>
  <si>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</si>
  <si>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</si>
  <si>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</si>
  <si>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</si>
  <si>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</si>
  <si>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</si>
  <si>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</si>
  <si>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</si>
  <si>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</si>
  <si>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</si>
  <si>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</si>
  <si>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</si>
  <si>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</si>
  <si>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</si>
  <si>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</si>
  <si>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</si>
  <si>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</si>
  <si>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</si>
  <si>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</si>
  <si>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</si>
  <si>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</si>
  <si>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</si>
  <si>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</si>
  <si>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</si>
  <si>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</si>
  <si>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</si>
  <si>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</si>
  <si>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</si>
  <si>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</si>
  <si>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</si>
  <si>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</si>
  <si>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</si>
  <si>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</si>
  <si>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</si>
  <si>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</si>
  <si>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</si>
  <si>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</si>
  <si>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</si>
  <si>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</si>
  <si>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</si>
  <si>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</si>
  <si>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</si>
  <si>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</si>
  <si>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</si>
  <si>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</si>
  <si>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</si>
  <si>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</si>
  <si>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</si>
  <si>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</si>
  <si>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</si>
  <si>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</si>
  <si>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</si>
  <si>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</si>
  <si>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</si>
  <si>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</si>
  <si>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</si>
  <si>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</si>
  <si>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</si>
  <si>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</si>
  <si>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</si>
  <si>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</si>
  <si>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</si>
  <si>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</si>
  <si>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</si>
  <si>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</si>
  <si>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</si>
  <si>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</si>
  <si>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</si>
  <si>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</si>
  <si>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</si>
  <si>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</si>
  <si>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</si>
  <si>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</si>
  <si>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</si>
  <si>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</si>
  <si>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</si>
  <si>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</si>
  <si>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</si>
  <si>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</si>
  <si>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</si>
  <si>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</si>
  <si>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</si>
  <si>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</si>
  <si>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</si>
  <si>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</si>
  <si>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</si>
  <si>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</si>
  <si>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</si>
  <si>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</si>
  <si>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</si>
  <si>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</si>
  <si>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</si>
  <si>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</si>
  <si>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</si>
  <si>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</si>
  <si>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</si>
  <si>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</si>
  <si>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</si>
  <si>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</si>
  <si>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</si>
  <si>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</si>
  <si>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</si>
  <si>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</si>
  <si>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</si>
  <si>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</si>
  <si>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</si>
  <si>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</si>
  <si>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</si>
  <si>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</si>
  <si>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</si>
  <si>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</si>
  <si>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</si>
  <si>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</si>
  <si>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</si>
  <si>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</si>
  <si>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</si>
  <si>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</si>
  <si>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</si>
  <si>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</si>
  <si>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</si>
  <si>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</si>
  <si>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</si>
  <si>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</si>
  <si>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</si>
  <si>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</si>
  <si>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</si>
  <si>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</si>
  <si>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</si>
  <si>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</si>
  <si>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</si>
  <si>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</si>
  <si>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</si>
  <si>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</si>
  <si>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</si>
  <si>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</si>
  <si>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</si>
  <si>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</si>
  <si>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</si>
  <si>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</si>
  <si>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</si>
  <si>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</si>
  <si>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</si>
  <si>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</si>
  <si>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</si>
  <si>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</si>
  <si>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</si>
  <si>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</si>
  <si>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</si>
  <si>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</si>
  <si>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</si>
  <si>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</si>
  <si>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</si>
  <si>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</si>
  <si>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</si>
  <si>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</si>
  <si>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</si>
  <si>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</si>
  <si>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</si>
  <si>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</si>
  <si>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</si>
  <si>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</si>
  <si>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</si>
  <si>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</si>
  <si>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</si>
  <si>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</si>
  <si>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</si>
  <si>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</si>
  <si>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</si>
  <si>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</si>
  <si>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</si>
  <si>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</si>
  <si>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</si>
  <si>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</si>
  <si>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</si>
  <si>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</si>
  <si>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</si>
  <si>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</si>
  <si>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</si>
  <si>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</si>
  <si>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</si>
  <si>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</si>
  <si>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</si>
  <si>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</si>
  <si>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</si>
  <si>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</si>
  <si>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</si>
  <si>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</si>
  <si>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</si>
  <si>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</si>
  <si>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</si>
  <si>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</si>
  <si>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</si>
  <si>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</si>
  <si>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</si>
  <si>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</si>
  <si>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</si>
  <si>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</si>
  <si>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</si>
  <si>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</si>
  <si>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</si>
  <si>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</si>
  <si>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</si>
  <si>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</si>
  <si>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</si>
  <si>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</si>
  <si>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</si>
  <si>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</si>
  <si>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</si>
  <si>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</si>
  <si>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</si>
  <si>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</si>
  <si>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</si>
  <si>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</si>
  <si>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</si>
  <si>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</si>
  <si>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</si>
  <si>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</si>
  <si>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</si>
  <si>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</si>
  <si>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</si>
  <si>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</si>
  <si>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</si>
  <si>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</si>
  <si>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</si>
  <si>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</si>
  <si>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</si>
  <si>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</si>
  <si>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</si>
  <si>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</si>
  <si>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</si>
  <si>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</si>
  <si>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</si>
  <si>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</si>
  <si>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</si>
  <si>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</si>
  <si>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</si>
  <si>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</si>
  <si>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</si>
  <si>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</si>
  <si>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</si>
  <si>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</si>
  <si>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</si>
  <si>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</si>
  <si>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</si>
  <si>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</si>
  <si>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</si>
  <si>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</si>
  <si>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</si>
  <si>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</si>
  <si>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</si>
  <si>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</si>
  <si>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</si>
  <si>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</si>
  <si>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</si>
  <si>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</si>
  <si>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</si>
  <si>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</si>
  <si>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</si>
  <si>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</si>
  <si>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</si>
  <si>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</si>
  <si>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</si>
  <si>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</si>
  <si>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</si>
  <si>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</si>
  <si>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</si>
  <si>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</si>
  <si>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</si>
  <si>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</si>
  <si>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</si>
  <si>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</si>
  <si>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</si>
  <si>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</si>
  <si>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</si>
  <si>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</si>
  <si>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</si>
  <si>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</si>
  <si>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</si>
  <si>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</si>
  <si>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</si>
  <si>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</si>
  <si>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</si>
  <si>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</si>
  <si>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</si>
  <si>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</si>
  <si>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</si>
  <si>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</si>
  <si>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</si>
  <si>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</si>
  <si>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</si>
  <si>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</si>
  <si>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</si>
  <si>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</si>
  <si>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</si>
  <si>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</si>
  <si>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</si>
  <si>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</si>
  <si>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</si>
  <si>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</si>
  <si>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</si>
  <si>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</si>
  <si>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</si>
  <si>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</si>
  <si>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</si>
  <si>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</si>
  <si>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</si>
  <si>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</si>
  <si>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</si>
  <si>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</si>
  <si>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</si>
  <si>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</si>
  <si>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</si>
  <si>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</si>
  <si>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</si>
  <si>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</si>
  <si>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</si>
  <si>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</si>
  <si>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</si>
  <si>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</si>
  <si>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</si>
  <si>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</si>
  <si>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</si>
  <si>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</si>
  <si>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</si>
  <si>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</si>
  <si>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</si>
  <si>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</si>
  <si>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</si>
  <si>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</si>
  <si>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</si>
  <si>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</si>
  <si>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</si>
  <si>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</si>
  <si>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</si>
  <si>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</si>
  <si>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</si>
  <si>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</si>
  <si>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</si>
  <si>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</si>
  <si>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</si>
  <si>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</si>
  <si>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</si>
  <si>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</si>
  <si>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</si>
  <si>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</si>
  <si>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</si>
  <si>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</si>
  <si>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</si>
  <si>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</si>
  <si>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</si>
  <si>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</si>
  <si>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</si>
  <si>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</si>
  <si>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</si>
  <si>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</si>
  <si>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</si>
  <si>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</si>
  <si>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</si>
  <si>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</si>
  <si>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</si>
  <si>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</si>
  <si>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</si>
  <si>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</si>
  <si>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</si>
  <si>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</si>
  <si>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</si>
  <si>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</si>
  <si>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</si>
  <si>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</si>
  <si>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</si>
  <si>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</si>
  <si>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</si>
  <si>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</si>
  <si>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</si>
  <si>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</si>
  <si>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</si>
  <si>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</si>
  <si>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</si>
  <si>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</si>
  <si>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</si>
  <si>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</si>
  <si>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</si>
  <si>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</si>
  <si>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</si>
  <si>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</si>
  <si>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</si>
  <si>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</si>
  <si>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</si>
  <si>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</si>
  <si>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</si>
  <si>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</si>
  <si>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</si>
  <si>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</si>
  <si>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</si>
  <si>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</si>
  <si>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</si>
  <si>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</si>
  <si>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</si>
  <si>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</si>
  <si>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</si>
  <si>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</si>
  <si>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</si>
  <si>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</si>
  <si>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</si>
  <si>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</si>
  <si>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</si>
  <si>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</si>
  <si>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</si>
  <si>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</si>
  <si>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</si>
  <si>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</si>
  <si>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</si>
  <si>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</si>
  <si>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</si>
  <si>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</si>
  <si>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</si>
  <si>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</si>
  <si>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</si>
  <si>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</si>
  <si>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</si>
  <si>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</si>
  <si>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</si>
  <si>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</si>
  <si>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</si>
  <si>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</si>
  <si>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</si>
  <si>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</si>
  <si>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</si>
  <si>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</si>
  <si>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</si>
  <si>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</si>
  <si>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</si>
  <si>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</si>
  <si>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</si>
  <si>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</si>
  <si>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</si>
  <si>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</si>
  <si>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</si>
  <si>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</si>
  <si>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</si>
  <si>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</si>
  <si>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</si>
  <si>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</si>
  <si>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</si>
  <si>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</si>
  <si>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</si>
  <si>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</si>
  <si>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</si>
  <si>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</si>
  <si>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</si>
  <si>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</si>
  <si>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</si>
  <si>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</si>
  <si>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</si>
  <si>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</si>
  <si>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</si>
  <si>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</si>
  <si>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</si>
  <si>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</si>
  <si>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</si>
  <si>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</si>
  <si>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</si>
  <si>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</si>
  <si>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</si>
  <si>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</si>
  <si>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</si>
  <si>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</si>
  <si>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</si>
  <si>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</si>
  <si>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</si>
  <si>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</si>
  <si>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</si>
  <si>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</si>
  <si>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</si>
  <si>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</si>
  <si>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</si>
  <si>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</si>
  <si>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</si>
  <si>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</si>
  <si>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</si>
  <si>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</si>
  <si>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</si>
  <si>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</si>
  <si>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</si>
  <si>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</si>
  <si>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</si>
  <si>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</si>
  <si>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</si>
  <si>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</si>
  <si>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</si>
  <si>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</si>
  <si>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</si>
  <si>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</si>
  <si>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</si>
  <si>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</si>
  <si>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</si>
  <si>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</si>
  <si>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</si>
  <si>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</si>
  <si>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</si>
  <si>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</si>
  <si>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</si>
  <si>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</si>
  <si>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</si>
  <si>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</si>
  <si>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</si>
  <si>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</si>
  <si>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</si>
  <si>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</si>
  <si>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</si>
  <si>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</si>
  <si>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</si>
  <si>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</si>
  <si>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</si>
  <si>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</si>
  <si>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</si>
  <si>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</si>
  <si>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</si>
  <si>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</si>
  <si>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</si>
  <si>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</si>
  <si>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</si>
  <si>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</si>
  <si>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</si>
  <si>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</si>
  <si>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</si>
  <si>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</si>
  <si>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</si>
  <si>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</si>
  <si>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</si>
  <si>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</si>
  <si>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</si>
  <si>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</si>
  <si>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</si>
  <si>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</si>
  <si>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</si>
  <si>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</si>
  <si>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</si>
  <si>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</si>
  <si>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</si>
  <si>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</si>
  <si>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</si>
  <si>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</si>
  <si>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</si>
  <si>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</si>
  <si>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</si>
  <si>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</si>
  <si>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</si>
  <si>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</si>
  <si>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</si>
  <si>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</si>
  <si>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</si>
  <si>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</si>
  <si>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</si>
  <si>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</si>
  <si>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</si>
  <si>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</si>
  <si>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</si>
  <si>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</si>
  <si>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</si>
  <si>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</si>
  <si>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</si>
  <si>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</si>
  <si>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</si>
  <si>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</si>
  <si>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</si>
  <si>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</si>
  <si>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</si>
  <si>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</si>
  <si>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</si>
  <si>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</si>
  <si>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</si>
  <si>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</si>
  <si>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</si>
  <si>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</si>
  <si>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</si>
  <si>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</si>
  <si>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</si>
  <si>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</si>
  <si>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</si>
  <si>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</si>
  <si>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</si>
  <si>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</si>
  <si>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</si>
  <si>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</si>
  <si>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</si>
  <si>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</si>
  <si>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</si>
  <si>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</si>
  <si>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</si>
  <si>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</si>
  <si>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</si>
  <si>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</si>
  <si>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</si>
  <si>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</si>
  <si>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</si>
  <si>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</si>
  <si>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</si>
  <si>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</si>
  <si>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</si>
  <si>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</si>
  <si>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</si>
  <si>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</si>
  <si>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</si>
  <si>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</si>
  <si>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</si>
  <si>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</si>
  <si>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</si>
  <si>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</si>
  <si>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</si>
  <si>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</si>
  <si>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</si>
  <si>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</si>
  <si>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</si>
  <si>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</si>
  <si>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</si>
  <si>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</si>
  <si>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</si>
  <si>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</si>
  <si>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</si>
  <si>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</si>
  <si>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</si>
  <si>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</si>
  <si>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</si>
  <si>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</si>
  <si>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</si>
  <si>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</si>
  <si>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</si>
  <si>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</si>
  <si>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</si>
  <si>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</si>
  <si>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</si>
  <si>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</si>
  <si>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</si>
  <si>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</si>
  <si>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</si>
  <si>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</si>
  <si>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</si>
  <si>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</si>
  <si>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</si>
  <si>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</si>
  <si>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</si>
  <si>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</si>
  <si>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</si>
  <si>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</si>
  <si>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</si>
  <si>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</si>
  <si>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</si>
  <si>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</si>
  <si>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</si>
  <si>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</si>
  <si>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</si>
  <si>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</si>
  <si>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</si>
  <si>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</si>
  <si>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</si>
  <si>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</si>
  <si>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</si>
  <si>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</si>
  <si>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</si>
  <si>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</si>
  <si>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</si>
  <si>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</si>
  <si>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</si>
  <si>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</si>
  <si>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</si>
  <si>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</si>
  <si>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</si>
  <si>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</si>
  <si>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</si>
  <si>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</si>
  <si>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</si>
  <si>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</si>
  <si>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</si>
  <si>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</si>
  <si>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</si>
  <si>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</si>
  <si>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</si>
  <si>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</si>
  <si>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</si>
  <si>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</si>
  <si>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</si>
  <si>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</si>
  <si>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</si>
  <si>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</si>
  <si>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</si>
  <si>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</si>
  <si>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</si>
  <si>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</si>
  <si>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</si>
  <si>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</si>
  <si>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</si>
  <si>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</si>
  <si>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</si>
  <si>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</si>
  <si>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</si>
  <si>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</si>
  <si>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</si>
  <si>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</si>
  <si>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</si>
  <si>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</si>
  <si>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</si>
  <si>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</si>
  <si>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</si>
  <si>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</si>
  <si>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</si>
  <si>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</si>
  <si>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</si>
  <si>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</si>
  <si>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</si>
  <si>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</si>
  <si>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</si>
  <si>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</si>
  <si>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</si>
  <si>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</si>
  <si>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</si>
  <si>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</si>
  <si>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</si>
  <si>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</si>
  <si>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</si>
  <si>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</si>
  <si>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</si>
  <si>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</si>
  <si>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</si>
  <si>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</si>
  <si>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</si>
  <si>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</si>
  <si>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</si>
  <si>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</si>
  <si>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</si>
  <si>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</si>
  <si>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</si>
  <si>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</si>
  <si>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</si>
  <si>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</si>
  <si>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</si>
  <si>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</si>
  <si>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</si>
  <si>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</si>
  <si>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</si>
  <si>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</si>
  <si>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</si>
  <si>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</si>
  <si>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</si>
  <si>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</si>
  <si>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</si>
  <si>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</si>
  <si>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</si>
  <si>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</si>
  <si>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</si>
  <si>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</si>
  <si>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</si>
  <si>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</si>
  <si>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</si>
  <si>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</si>
  <si>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</si>
  <si>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</si>
  <si>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</si>
  <si>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</si>
  <si>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</si>
  <si>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</si>
  <si>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</si>
  <si>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</si>
  <si>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</si>
  <si>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</si>
  <si>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</si>
  <si>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</si>
  <si>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</si>
  <si>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</si>
  <si>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</si>
  <si>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</si>
  <si>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</si>
  <si>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</si>
  <si>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</si>
  <si>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</si>
  <si>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</si>
  <si>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</si>
  <si>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</si>
  <si>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</si>
  <si>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</si>
  <si>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</si>
  <si>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</si>
  <si>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</si>
  <si>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</si>
  <si>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</si>
  <si>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</si>
  <si>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</si>
  <si>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</si>
  <si>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</si>
  <si>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</si>
  <si>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</si>
  <si>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</si>
  <si>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</si>
  <si>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</si>
  <si>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</si>
  <si>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</si>
  <si>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</si>
  <si>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</si>
  <si>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</si>
  <si>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</si>
  <si>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</si>
  <si>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</si>
  <si>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</si>
  <si>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</si>
  <si>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</si>
  <si>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</si>
  <si>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</si>
  <si>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</si>
  <si>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</si>
  <si>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</si>
  <si>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</si>
  <si>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</si>
  <si>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</si>
  <si>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</si>
  <si>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</si>
  <si>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</si>
  <si>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</si>
  <si>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</si>
  <si>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</si>
  <si>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</si>
  <si>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</si>
  <si>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</si>
  <si>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</si>
  <si>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</si>
  <si>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</si>
  <si>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</si>
  <si>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</si>
  <si>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</si>
  <si>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</si>
  <si>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</si>
  <si>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</si>
  <si>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</si>
  <si>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</si>
  <si>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</si>
  <si>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</si>
  <si>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</si>
  <si>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</si>
  <si>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</si>
  <si>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</si>
  <si>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</si>
  <si>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</si>
  <si>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</si>
  <si>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</si>
  <si>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</si>
  <si>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</si>
  <si>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</si>
  <si>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</si>
  <si>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</si>
  <si>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</si>
  <si>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</si>
  <si>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</si>
  <si>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</si>
  <si>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</si>
  <si>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</si>
  <si>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</si>
  <si>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</si>
  <si>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</si>
  <si>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</si>
  <si>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</si>
  <si>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</si>
  <si>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</si>
  <si>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</si>
  <si>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</si>
  <si>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</si>
  <si>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</si>
  <si>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</si>
  <si>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</si>
  <si>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</si>
  <si>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</si>
  <si>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</si>
  <si>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</si>
  <si>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</si>
  <si>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</si>
  <si>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</si>
  <si>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</si>
  <si>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</si>
  <si>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</si>
  <si>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</si>
  <si>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</si>
  <si>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</si>
  <si>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</si>
  <si>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</si>
  <si>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</si>
  <si>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</si>
  <si>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</si>
  <si>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</si>
  <si>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</si>
  <si>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</si>
  <si>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</si>
  <si>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</si>
  <si>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</si>
  <si>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</si>
  <si>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</si>
  <si>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</si>
  <si>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</si>
  <si>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</si>
  <si>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</si>
  <si>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</si>
  <si>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</si>
  <si>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</si>
  <si>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</si>
  <si>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</si>
  <si>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</si>
  <si>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</si>
  <si>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</si>
  <si>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</si>
  <si>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</si>
  <si>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</si>
  <si>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</si>
  <si>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</si>
  <si>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</si>
  <si>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</si>
  <si>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</si>
  <si>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</si>
  <si>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</si>
  <si>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</si>
  <si>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</si>
  <si>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</si>
  <si>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</si>
  <si>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</si>
  <si>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</si>
  <si>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</si>
  <si>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</si>
  <si>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</si>
  <si>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</si>
  <si>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</si>
  <si>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</si>
  <si>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</si>
  <si>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</si>
  <si>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</si>
  <si>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</si>
  <si>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</si>
  <si>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</si>
  <si>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</si>
  <si>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</si>
  <si>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</si>
  <si>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</si>
  <si>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</si>
  <si>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</si>
  <si>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</si>
  <si>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</si>
  <si>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</si>
  <si>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</si>
  <si>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</si>
  <si>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</si>
  <si>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</si>
  <si>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</si>
  <si>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</si>
  <si>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</si>
  <si>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</si>
  <si>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</si>
  <si>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</si>
  <si>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</si>
  <si>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</si>
  <si>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</si>
  <si>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</si>
  <si>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</si>
  <si>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</si>
  <si>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</si>
  <si>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</si>
  <si>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</si>
  <si>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</si>
  <si>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</si>
  <si>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</si>
  <si>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</si>
  <si>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</si>
  <si>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</si>
  <si>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</si>
  <si>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</si>
  <si>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</si>
  <si>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</si>
  <si>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</si>
  <si>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</si>
  <si>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</si>
  <si>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</si>
  <si>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</si>
  <si>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</si>
  <si>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</si>
  <si>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</si>
  <si>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</si>
  <si>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</si>
  <si>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</si>
  <si>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</si>
  <si>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</si>
  <si>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</si>
  <si>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</si>
  <si>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</si>
  <si>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</si>
  <si>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</si>
  <si>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</si>
  <si>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</si>
  <si>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</si>
  <si>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</si>
  <si>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</si>
  <si>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</si>
  <si>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</si>
  <si>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</si>
  <si>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</si>
  <si>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</si>
  <si>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</si>
  <si>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</si>
  <si>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</si>
  <si>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</si>
  <si>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</si>
  <si>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</si>
  <si>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</si>
  <si>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</si>
  <si>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</si>
  <si>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</si>
  <si>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</si>
  <si>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</si>
  <si>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</si>
  <si>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</si>
  <si>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</si>
  <si>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</si>
  <si>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</si>
  <si>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</si>
  <si>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</si>
  <si>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</si>
  <si>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</si>
  <si>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</si>
  <si>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</si>
  <si>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</si>
  <si>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</si>
  <si>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</si>
  <si>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</si>
  <si>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</si>
  <si>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</si>
  <si>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</si>
  <si>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</si>
  <si>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</si>
  <si>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</si>
  <si>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</si>
  <si>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</si>
  <si>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</si>
  <si>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</si>
  <si>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</si>
  <si>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</si>
  <si>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</si>
  <si>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</si>
  <si>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</si>
  <si>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</si>
  <si>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</si>
  <si>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</si>
  <si>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</si>
  <si>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</si>
  <si>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</si>
  <si>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</si>
  <si>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</si>
  <si>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</si>
  <si>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</si>
  <si>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</si>
  <si>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</si>
  <si>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</si>
  <si>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</si>
  <si>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</si>
  <si>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</si>
  <si>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</si>
  <si>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</si>
  <si>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</si>
  <si>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</si>
  <si>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</si>
  <si>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</si>
  <si>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</si>
  <si>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</si>
  <si>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</si>
  <si>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</si>
  <si>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</si>
  <si>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</si>
  <si>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</si>
  <si>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</si>
  <si>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</si>
  <si>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</si>
  <si>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</si>
  <si>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</si>
  <si>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</si>
  <si>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</si>
  <si>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</si>
  <si>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</si>
  <si>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</si>
  <si>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</si>
  <si>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</si>
  <si>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</si>
  <si>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</si>
  <si>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</si>
  <si>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</si>
  <si>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</si>
  <si>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</si>
  <si>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</si>
  <si>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</si>
  <si>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</si>
  <si>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</si>
  <si>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</si>
  <si>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</si>
  <si>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</si>
  <si>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</si>
  <si>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</si>
  <si>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</si>
  <si>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</si>
  <si>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</si>
  <si>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</si>
  <si>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</si>
  <si>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</si>
  <si>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</si>
  <si>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</si>
  <si>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</si>
  <si>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</si>
  <si>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</si>
  <si>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</si>
  <si>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</si>
  <si>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</si>
  <si>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</si>
  <si>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</si>
  <si>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</si>
  <si>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</si>
  <si>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</si>
  <si>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</si>
  <si>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</si>
  <si>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</si>
  <si>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</si>
  <si>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</si>
  <si>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</si>
  <si>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</si>
  <si>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</si>
  <si>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</si>
  <si>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</si>
  <si>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</si>
  <si>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</si>
  <si>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</si>
  <si>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</si>
  <si>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</si>
  <si>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</si>
  <si>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</si>
  <si>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</si>
  <si>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</si>
  <si>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</si>
  <si>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</si>
  <si>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</si>
  <si>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</si>
  <si>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</si>
  <si>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</si>
  <si>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</si>
  <si>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</si>
  <si>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</si>
  <si>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</si>
  <si>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</si>
  <si>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</si>
  <si>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</si>
  <si>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</si>
  <si>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</si>
  <si>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</si>
  <si>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</si>
  <si>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</si>
  <si>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</si>
  <si>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</si>
  <si>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</si>
  <si>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</si>
  <si>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</si>
  <si>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</si>
  <si>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</si>
  <si>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</si>
  <si>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</si>
  <si>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</si>
  <si>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</si>
  <si>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</si>
  <si>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</si>
  <si>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</si>
  <si>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</si>
  <si>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</si>
  <si>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</si>
  <si>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</si>
  <si>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</si>
  <si>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</si>
  <si>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</si>
  <si>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</si>
  <si>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</si>
  <si>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</si>
  <si>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</si>
  <si>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</si>
  <si>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</si>
  <si>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</si>
  <si>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</si>
  <si>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</si>
  <si>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</si>
  <si>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</si>
  <si>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</si>
  <si>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</si>
  <si>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</si>
  <si>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</si>
  <si>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</si>
  <si>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</si>
  <si>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</si>
  <si>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</si>
  <si>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</si>
  <si>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</si>
  <si>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</si>
  <si>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</si>
  <si>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</si>
  <si>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</si>
  <si>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</si>
  <si>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</si>
  <si>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</si>
  <si>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</si>
  <si>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</si>
  <si>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</si>
  <si>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</si>
  <si>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</si>
  <si>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</si>
  <si>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</si>
  <si>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</si>
  <si>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</si>
  <si>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</si>
  <si>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</si>
  <si>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</si>
  <si>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</si>
  <si>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</si>
  <si>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</si>
  <si>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</si>
  <si>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</si>
  <si>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</si>
  <si>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</si>
  <si>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</si>
  <si>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</si>
  <si>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</si>
  <si>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</si>
  <si>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</si>
  <si>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</si>
  <si>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</si>
  <si>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</si>
  <si>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</si>
  <si>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</si>
  <si>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</si>
  <si>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</si>
  <si>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</si>
  <si>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</si>
  <si>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</si>
  <si>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</si>
  <si>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</si>
  <si>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</si>
  <si>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</si>
  <si>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</si>
  <si>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</si>
  <si>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</si>
  <si>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</si>
  <si>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</si>
  <si>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</si>
  <si>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</si>
  <si>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</si>
  <si>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</si>
  <si>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</si>
  <si>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</si>
  <si>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</si>
  <si>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</si>
  <si>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</si>
  <si>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</si>
  <si>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</si>
  <si>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</si>
  <si>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</si>
  <si>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</si>
  <si>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</si>
  <si>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</si>
  <si>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</si>
  <si>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</si>
  <si>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</si>
  <si>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</si>
  <si>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</si>
  <si>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</si>
  <si>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</si>
  <si>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</si>
  <si>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</si>
  <si>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</si>
  <si>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</si>
  <si>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</si>
  <si>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</si>
  <si>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</si>
  <si>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</si>
  <si>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</si>
  <si>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</si>
  <si>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</si>
  <si>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</si>
  <si>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</si>
  <si>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</si>
  <si>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</si>
  <si>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</si>
  <si>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</si>
  <si>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</si>
  <si>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</si>
  <si>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</si>
  <si>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</si>
  <si>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</si>
  <si>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</si>
  <si>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</si>
  <si>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</si>
  <si>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</si>
  <si>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</si>
  <si>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</si>
  <si>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</si>
  <si>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</si>
  <si>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</si>
  <si>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</si>
  <si>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</si>
  <si>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</si>
  <si>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</si>
  <si>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</si>
  <si>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</si>
  <si>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</si>
  <si>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</si>
  <si>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</si>
  <si>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</si>
  <si>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</si>
  <si>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</si>
  <si>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</si>
  <si>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</si>
  <si>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</si>
  <si>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</si>
  <si>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</si>
  <si>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</si>
  <si>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</si>
  <si>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</si>
  <si>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</si>
  <si>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</si>
  <si>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</si>
  <si>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</si>
  <si>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</si>
  <si>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</si>
  <si>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</si>
  <si>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</si>
  <si>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</si>
  <si>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</si>
  <si>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</si>
  <si>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</si>
  <si>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</si>
  <si>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</si>
  <si>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</si>
  <si>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</si>
  <si>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</si>
  <si>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</si>
  <si>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</si>
  <si>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</si>
  <si>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</si>
  <si>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</si>
  <si>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</si>
  <si>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</si>
  <si>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</si>
  <si>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</si>
  <si>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</si>
  <si>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</si>
  <si>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</si>
  <si>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</si>
  <si>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</si>
  <si>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</si>
  <si>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</si>
  <si>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</si>
  <si>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</si>
  <si>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</si>
  <si>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</si>
  <si>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</si>
  <si>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</si>
  <si>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</si>
  <si>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</si>
  <si>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</si>
  <si>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</si>
  <si>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</si>
  <si>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</si>
  <si>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</si>
  <si>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</si>
  <si>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</si>
  <si>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</si>
  <si>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</si>
  <si>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</si>
  <si>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</si>
  <si>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</si>
  <si>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</si>
  <si>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</si>
  <si>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</si>
  <si>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</si>
  <si>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</si>
  <si>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</si>
  <si>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</si>
  <si>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</si>
  <si>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</si>
  <si>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</si>
  <si>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</si>
  <si>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</si>
  <si>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</si>
  <si>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</si>
  <si>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</si>
  <si>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</si>
  <si>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</si>
  <si>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</si>
  <si>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</si>
  <si>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</si>
  <si>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</si>
  <si>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</si>
  <si>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</si>
  <si>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</si>
  <si>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</si>
  <si>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</si>
  <si>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</si>
  <si>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</si>
  <si>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</si>
  <si>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</si>
  <si>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</si>
  <si>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</si>
  <si>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</si>
  <si>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</si>
  <si>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</si>
  <si>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</si>
  <si>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</si>
  <si>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</si>
  <si>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</si>
  <si>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</si>
  <si>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</si>
  <si>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</si>
  <si>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</si>
  <si>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</si>
  <si>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</si>
  <si>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</si>
  <si>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</si>
  <si>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</si>
  <si>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</si>
  <si>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</si>
  <si>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</si>
  <si>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</si>
  <si>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</si>
  <si>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</si>
  <si>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</si>
  <si>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</si>
  <si>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</si>
  <si>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</si>
  <si>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</si>
  <si>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</si>
  <si>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</si>
  <si>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</si>
  <si>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</si>
  <si>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</si>
  <si>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</si>
  <si>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</si>
  <si>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</si>
  <si>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</si>
  <si>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</si>
  <si>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</si>
  <si>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</si>
  <si>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</si>
  <si>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</si>
  <si>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</si>
  <si>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</si>
  <si>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</si>
  <si>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</si>
  <si>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</si>
  <si>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</si>
  <si>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</si>
  <si>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</si>
  <si>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</si>
  <si>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</si>
  <si>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</si>
  <si>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</si>
  <si>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</si>
  <si>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</si>
  <si>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</si>
  <si>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</si>
  <si>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</si>
  <si>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</si>
  <si>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</si>
  <si>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</si>
  <si>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</si>
  <si>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</si>
  <si>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</si>
  <si>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</si>
  <si>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</si>
  <si>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</si>
  <si>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</si>
  <si>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</si>
  <si>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</si>
  <si>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</si>
  <si>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</si>
  <si>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</si>
  <si>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</si>
  <si>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</si>
  <si>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</si>
  <si>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</si>
  <si>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</si>
  <si>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</si>
  <si>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</si>
  <si>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</si>
  <si>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</si>
  <si>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</si>
  <si>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</si>
  <si>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</si>
  <si>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</si>
  <si>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</si>
  <si>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</si>
  <si>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</si>
  <si>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</si>
  <si>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</si>
  <si>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</si>
  <si>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</si>
  <si>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</si>
  <si>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</si>
  <si>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</si>
  <si>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</si>
  <si>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</si>
  <si>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</si>
  <si>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</si>
  <si>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</si>
  <si>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</si>
  <si>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</si>
  <si>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</si>
  <si>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</si>
  <si>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</si>
  <si>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</si>
  <si>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</si>
  <si>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</si>
  <si>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</si>
  <si>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</si>
  <si>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</si>
  <si>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</si>
  <si>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</si>
  <si>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</si>
  <si>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</si>
  <si>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</si>
  <si>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</si>
  <si>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</si>
  <si>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</si>
  <si>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</si>
  <si>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</si>
  <si>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</si>
  <si>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</si>
  <si>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</si>
  <si>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</si>
  <si>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</si>
  <si>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</si>
  <si>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</si>
  <si>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</si>
  <si>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</si>
  <si>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</si>
  <si>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</si>
  <si>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</si>
  <si>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</si>
  <si>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</si>
  <si>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</si>
  <si>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</si>
  <si>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</si>
  <si>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</si>
  <si>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</si>
  <si>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</si>
  <si>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</si>
  <si>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</si>
  <si>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</si>
  <si>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</si>
  <si>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</si>
  <si>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</si>
  <si>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</si>
  <si>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</si>
  <si>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</si>
  <si>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</si>
  <si>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</si>
  <si>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</si>
  <si>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</si>
  <si>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</si>
  <si>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</si>
  <si>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</si>
  <si>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</si>
  <si>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</si>
  <si>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</si>
  <si>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</si>
  <si>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</si>
  <si>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</si>
  <si>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</si>
  <si>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</si>
  <si>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</si>
  <si>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</si>
  <si>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</si>
  <si>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</si>
  <si>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</si>
  <si>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</si>
  <si>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</si>
  <si>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</si>
  <si>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</si>
  <si>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</si>
  <si>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</si>
  <si>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</si>
  <si>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</si>
  <si>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</si>
  <si>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</si>
  <si>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</si>
  <si>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</si>
  <si>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</si>
  <si>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</si>
  <si>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</si>
  <si>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</si>
  <si>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</si>
  <si>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</si>
  <si>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</si>
  <si>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</si>
  <si>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</si>
  <si>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</si>
  <si>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</si>
  <si>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</si>
  <si>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</si>
  <si>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</si>
  <si>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</si>
  <si>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</si>
  <si>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</si>
  <si>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</si>
  <si>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</si>
  <si>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</si>
  <si>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</si>
  <si>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</si>
  <si>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</si>
  <si>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</si>
  <si>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</si>
  <si>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</si>
  <si>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</si>
  <si>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</si>
  <si>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</si>
  <si>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</si>
  <si>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</si>
  <si>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</si>
  <si>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</si>
  <si>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</si>
  <si>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</si>
  <si>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</si>
  <si>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</si>
  <si>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</si>
  <si>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</si>
  <si>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</si>
  <si>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</si>
  <si>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</si>
  <si>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</si>
  <si>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</si>
  <si>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</si>
  <si>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</si>
  <si>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</si>
  <si>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</si>
  <si>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</si>
  <si>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</si>
  <si>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</si>
  <si>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</si>
  <si>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</si>
  <si>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</si>
  <si>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</si>
  <si>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</si>
  <si>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</si>
  <si>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</si>
  <si>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</si>
  <si>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</si>
  <si>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</si>
  <si>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</si>
  <si>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</si>
  <si>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</si>
  <si>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</si>
  <si>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</si>
  <si>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</si>
  <si>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</si>
  <si>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</si>
  <si>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</si>
  <si>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</si>
  <si>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</si>
  <si>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</si>
  <si>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</si>
  <si>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</si>
  <si>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</si>
  <si>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</si>
  <si>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</si>
  <si>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</si>
  <si>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</si>
  <si>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</si>
  <si>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</si>
  <si>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</si>
  <si>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</si>
  <si>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</si>
  <si>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</si>
  <si>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</si>
  <si>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</si>
  <si>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</si>
  <si>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</si>
  <si>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</si>
  <si>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</si>
  <si>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</si>
  <si>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</si>
  <si>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</si>
  <si>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</si>
  <si>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</si>
  <si>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</si>
  <si>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</si>
  <si>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</si>
  <si>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</si>
  <si>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</si>
  <si>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</si>
  <si>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</si>
  <si>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</si>
  <si>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</si>
  <si>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</si>
  <si>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</si>
  <si>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</si>
  <si>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</si>
  <si>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</si>
  <si>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</si>
  <si>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</si>
  <si>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</si>
  <si>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</si>
  <si>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</si>
  <si>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</si>
  <si>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</si>
  <si>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</si>
  <si>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</si>
  <si>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</si>
  <si>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</si>
  <si>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</si>
  <si>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</si>
  <si>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</si>
  <si>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</si>
  <si>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</si>
  <si>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</si>
  <si>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</si>
  <si>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</si>
  <si>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</si>
  <si>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</si>
  <si>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</si>
  <si>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</si>
  <si>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</si>
  <si>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</si>
  <si>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</si>
  <si>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</si>
  <si>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</si>
  <si>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</si>
  <si>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</si>
  <si>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</si>
  <si>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</si>
  <si>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</si>
  <si>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</si>
  <si>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</si>
  <si>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</si>
  <si>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</si>
  <si>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</si>
  <si>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</si>
  <si>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</si>
  <si>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</si>
  <si>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</si>
  <si>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</si>
  <si>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</si>
  <si>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</si>
  <si>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</si>
  <si>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</si>
  <si>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</si>
  <si>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</si>
  <si>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</si>
  <si>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</si>
  <si>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</si>
  <si>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</si>
  <si>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</si>
  <si>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</si>
  <si>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</si>
  <si>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</si>
  <si>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</si>
  <si>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</si>
  <si>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</si>
  <si>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</si>
  <si>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</si>
  <si>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</si>
  <si>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</si>
  <si>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</si>
  <si>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</si>
  <si>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</si>
  <si>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</si>
  <si>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</si>
  <si>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</si>
  <si>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</si>
  <si>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</si>
  <si>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</si>
  <si>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</si>
  <si>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</si>
  <si>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</si>
  <si>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</si>
  <si>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</si>
  <si>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</si>
  <si>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</si>
  <si>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</si>
  <si>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</si>
  <si>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</si>
  <si>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</si>
  <si>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</si>
  <si>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</si>
  <si>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</si>
  <si>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</si>
  <si>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</si>
  <si>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</si>
  <si>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</si>
  <si>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</si>
  <si>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</si>
  <si>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</si>
  <si>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</si>
  <si>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</si>
  <si>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</si>
  <si>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</si>
  <si>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</si>
  <si>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</si>
  <si>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</si>
  <si>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</si>
  <si>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</si>
  <si>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</si>
  <si>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</si>
  <si>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</si>
  <si>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</si>
  <si>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</si>
  <si>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</si>
  <si>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</si>
  <si>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</si>
  <si>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</si>
  <si>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</si>
  <si>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</si>
  <si>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</si>
  <si>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</si>
  <si>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</si>
  <si>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</si>
  <si>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</si>
  <si>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</si>
  <si>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</si>
  <si>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</si>
  <si>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</si>
  <si>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</si>
  <si>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</si>
  <si>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</si>
  <si>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</si>
  <si>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</si>
  <si>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</si>
  <si>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</si>
  <si>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</si>
  <si>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</si>
  <si>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</si>
  <si>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</si>
  <si>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</si>
  <si>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</si>
  <si>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</si>
  <si>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</si>
  <si>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</si>
  <si>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</si>
  <si>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</si>
  <si>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</si>
  <si>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</si>
  <si>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</si>
  <si>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</si>
  <si>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</si>
  <si>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</si>
  <si>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</si>
  <si>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</si>
  <si>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</si>
  <si>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</si>
  <si>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</si>
  <si>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</si>
  <si>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</si>
  <si>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</si>
  <si>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</si>
  <si>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</si>
  <si>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</si>
  <si>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</si>
  <si>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</si>
  <si>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</si>
  <si>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</si>
  <si>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</si>
  <si>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</si>
  <si>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</si>
  <si>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</si>
  <si>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</si>
  <si>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</si>
  <si>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</si>
  <si>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</si>
  <si>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</si>
  <si>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</si>
  <si>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</si>
  <si>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</si>
  <si>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</si>
  <si>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</si>
  <si>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</si>
  <si>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</si>
  <si>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</si>
  <si>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</si>
  <si>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</si>
  <si>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</si>
  <si>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</si>
  <si>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</si>
  <si>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</si>
  <si>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</si>
  <si>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</si>
  <si>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</si>
  <si>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</si>
  <si>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</si>
  <si>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</si>
  <si>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</si>
  <si>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</si>
  <si>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</si>
  <si>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</si>
  <si>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</si>
  <si>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</si>
  <si>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</si>
  <si>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</si>
  <si>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</si>
  <si>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</si>
  <si>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</si>
  <si>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</si>
  <si>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</si>
  <si>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</si>
  <si>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</si>
  <si>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</si>
  <si>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</si>
  <si>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</si>
  <si>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</si>
  <si>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</si>
  <si>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</si>
  <si>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</si>
  <si>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</si>
  <si>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</si>
  <si>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</si>
  <si>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</si>
  <si>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</si>
  <si>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</si>
  <si>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</si>
  <si>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</si>
  <si>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</si>
  <si>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</si>
  <si>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</si>
  <si>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</si>
  <si>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</si>
  <si>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</si>
  <si>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</si>
  <si>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</si>
  <si>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</si>
  <si>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</si>
  <si>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</si>
  <si>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</si>
  <si>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</si>
  <si>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</si>
  <si>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</si>
  <si>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</si>
  <si>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</si>
  <si>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</si>
  <si>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</si>
  <si>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</si>
  <si>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</si>
  <si>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</si>
  <si>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</si>
  <si>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</si>
  <si>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</si>
  <si>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</si>
  <si>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</si>
  <si>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</si>
  <si>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</si>
  <si>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</si>
  <si>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</si>
  <si>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</si>
  <si>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</si>
  <si>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</si>
  <si>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</si>
  <si>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</si>
  <si>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</si>
  <si>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</si>
  <si>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</si>
  <si>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</si>
  <si>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</si>
  <si>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</si>
  <si>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</si>
  <si>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</si>
  <si>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</si>
  <si>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</si>
  <si>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</si>
  <si>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</si>
  <si>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</si>
  <si>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</si>
  <si>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</si>
  <si>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</si>
  <si>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</si>
  <si>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</si>
  <si>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</si>
  <si>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</si>
  <si>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</si>
  <si>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</si>
  <si>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</si>
  <si>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</si>
  <si>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</si>
  <si>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</si>
  <si>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</si>
  <si>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</si>
  <si>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</si>
  <si>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</si>
  <si>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</si>
  <si>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</si>
  <si>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</si>
  <si>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</si>
  <si>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</si>
  <si>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</si>
  <si>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</si>
  <si>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</si>
  <si>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</si>
  <si>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</si>
  <si>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</si>
  <si>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</si>
  <si>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</si>
  <si>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</si>
  <si>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</si>
  <si>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</si>
  <si>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</si>
  <si>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</si>
  <si>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</si>
  <si>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</si>
  <si>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</si>
  <si>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</si>
  <si>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</si>
  <si>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</si>
  <si>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</si>
  <si>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</si>
  <si>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</si>
  <si>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</si>
  <si>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</si>
  <si>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</si>
  <si>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</si>
  <si>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</si>
  <si>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</si>
  <si>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</si>
  <si>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</si>
  <si>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</si>
  <si>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</si>
  <si>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</si>
  <si>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</si>
  <si>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</si>
  <si>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</si>
  <si>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</si>
  <si>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</si>
  <si>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</si>
  <si>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</si>
  <si>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</si>
  <si>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</si>
  <si>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</si>
  <si>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</si>
  <si>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</si>
  <si>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</si>
  <si>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</si>
  <si>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</si>
  <si>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</si>
  <si>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</si>
  <si>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</si>
  <si>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</si>
  <si>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</si>
  <si>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</si>
  <si>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</si>
  <si>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</si>
  <si>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</si>
  <si>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</si>
  <si>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</si>
  <si>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</si>
  <si>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</si>
  <si>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</si>
  <si>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</si>
  <si>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</si>
  <si>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</si>
  <si>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</si>
  <si>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</si>
  <si>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</si>
  <si>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</si>
  <si>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</si>
  <si>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</si>
  <si>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</si>
  <si>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</si>
  <si>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</si>
  <si>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</si>
  <si>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</si>
  <si>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</si>
  <si>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</si>
  <si>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</si>
  <si>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</si>
  <si>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</si>
  <si>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</si>
  <si>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</si>
  <si>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</si>
  <si>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</si>
  <si>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</si>
  <si>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</si>
  <si>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</si>
  <si>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</si>
  <si>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</si>
  <si>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</si>
  <si>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</si>
  <si>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</si>
  <si>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</si>
  <si>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</si>
  <si>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</si>
  <si>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</si>
  <si>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</si>
  <si>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</si>
  <si>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</si>
  <si>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</si>
  <si>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</si>
  <si>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</si>
  <si>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</si>
  <si>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</si>
  <si>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</si>
  <si>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</si>
  <si>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</si>
  <si>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</si>
  <si>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</si>
  <si>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</si>
  <si>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</si>
  <si>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</si>
  <si>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</si>
  <si>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</si>
  <si>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</si>
  <si>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</si>
  <si>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</si>
  <si>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</si>
  <si>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</si>
  <si>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</si>
  <si>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</si>
  <si>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</si>
  <si>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</si>
  <si>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</si>
  <si>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</si>
  <si>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</si>
  <si>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</si>
  <si>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</si>
  <si>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</si>
  <si>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</si>
  <si>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</si>
  <si>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</si>
  <si>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</si>
  <si>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</si>
  <si>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</si>
  <si>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</si>
  <si>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</si>
  <si>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</si>
  <si>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</si>
  <si>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</si>
  <si>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</si>
  <si>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</si>
  <si>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</si>
  <si>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</si>
  <si>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</si>
  <si>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</si>
  <si>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</si>
  <si>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</si>
  <si>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</si>
  <si>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</si>
  <si>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</si>
  <si>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</si>
  <si>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</si>
  <si>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</si>
  <si>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</si>
  <si>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</si>
  <si>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</si>
  <si>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</si>
  <si>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</si>
  <si>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</si>
  <si>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</si>
  <si>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</si>
  <si>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</si>
  <si>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</si>
  <si>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</si>
  <si>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</si>
  <si>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</si>
  <si>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</si>
  <si>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</si>
  <si>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</si>
  <si>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</si>
  <si>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</si>
  <si>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</si>
  <si>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</si>
  <si>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</si>
  <si>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</si>
  <si>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</si>
  <si>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</si>
  <si>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</si>
  <si>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</si>
  <si>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</si>
  <si>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</si>
  <si>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</si>
  <si>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PCM-20251124-00001423</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</si>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</sst>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7" totalsRowShown="0" headerRowDxfId="48" dataDxfId="47" headerRowBorderDxfId="45" tableBorderDxfId="46" totalsRowBorderDxfId="44">
  <autoFilter ref="A1:L3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322.76845856481668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12662</v>
      </c>
      <c r="E3" s="136" t="s">
        <v>39021</v>
      </c>
      <c r="F3" s="137">
        <v>45985.628888888888</v>
      </c>
      <c r="G3" s="138">
        <f ca="1">IFERROR(NOW()-F3,"-")</f>
        <v>8.7995601854345296E-2</v>
      </c>
      <c r="H3" s="137">
        <v>45985.706666666665</v>
      </c>
      <c r="I3" s="135" t="str">
        <f>IFERROR(VLOOKUP(D3,DB!A:F,6,0),"")</f>
        <v>Generator-SG</v>
      </c>
      <c r="J3" s="135" t="str">
        <f>IFERROR(VLOOKUP(D3,DB!A:G,7,0),"")</f>
        <v>Dead</v>
      </c>
      <c r="K3" s="139" t="s">
        <v>39024</v>
      </c>
      <c r="L3" s="140" t="str">
        <f>IFERROR(VLOOKUP(D3,DB!A:I,9,0),"")</f>
        <v>Latis</v>
      </c>
    </row>
    <row r="4" spans="1:15" ht="15" customHeight="1">
      <c r="A4" s="134"/>
      <c r="B4" s="135" t="str">
        <f>IFERROR(VLOOKUP(D4,DB!A:K,11,0),"")</f>
        <v/>
      </c>
      <c r="C4" s="135"/>
      <c r="D4" s="127"/>
      <c r="E4" s="136"/>
      <c r="F4" s="137"/>
      <c r="G4" s="138">
        <f ca="1">IFERROR(NOW()-F4,"-")</f>
        <v>45985.716884490743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45985.716884490743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45985.716884490743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45985.716884490743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45985.716884490743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45985.716884490743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45985.716884490743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45985.716884490743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45985.716884490743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45985.716884490743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45985.716884490743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45985.716884490743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45985.716884490743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45985.716884490743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45985.716884490743</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45985.716884490743</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160.71704652778135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1.3294655092613539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45985.716884490743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45985.716884490743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45985.716884490743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45985.716884490743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45985.716884490743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45985.716884490743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45985.716884490743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45985.716884490743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45985.716884490743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45985.716884490743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45985.716884490743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45985.716884490743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45985.716884490743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45985.716884490743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45985.716884490743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45985.716884490743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45985.716884490743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45985.716884490743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45985.716884490743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45985.716884490743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45985.716884490743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45985.716884490743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45985.716884490743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45985.716884490743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45985.716884490743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45985.716884490743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45985.716884490743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45985.716884490743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45985.716884490743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45985.716884490743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45985.716884490743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45985.716884490743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45985.716884490743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45985.716884490743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45985.716884490743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45985.716884490743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45985.716884490743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45985.716884490743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45985.716884490743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45985.716884490743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45985.716884490743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45985.716884490743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45985.716884490743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45985.716884490743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45985.716884490743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45985.716884490743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45985.716884490743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45985.716884490743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45985.716884490743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45985.716884490743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45985.716884490743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45985.716884490743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45985.716884490743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45985.716884490743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45985.716884490743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45985.716884490743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45985.716884490743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45985.716884490743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45985.716884490743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45985.716884490743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45985.716884490743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45985.716884490743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45985.716884490743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45985.716884490743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45985.716884490743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45985.716884490743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45985.716884490743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45985.716884490743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45985.716884490743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45985.716884490743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45985.716884490743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45985.716884490743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45985.716884490743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45985.716884490743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45985.716884490743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45985.716884490743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45985.716884490743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45985.716884490743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45985.716884490743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45985.716884490743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45985.716884490743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45985.716884490743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45985.716884490743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45985.716884490743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45985.716884490743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45985.716884490743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45985.716884490743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45985.716884490743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45985.716884490743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45985.716884490743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45985.716884490743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45985.716884490743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45985.716884490743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45985.716884490743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45985.716884490743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45985.716884490743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45985.716884490743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45985.716884490743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45985.716884490743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45985.716884490743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45985.716884490743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45985.716884490743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45985.716884490743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45985.716884490743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45985.716884490743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45985.716884490743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45985.716884490743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45985.716884490743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45985.716884490743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45985.716884490743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45985.716884490743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45985.716884490743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45985.716884490743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45985.716884490743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45985.716884490743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45985.716884490743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45985.716884490743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45985.716884490743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45985.716884490743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45985.716884490743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45985.716884490743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45985.716884490743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45985.716884490743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45985.716884490743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45985.716884490743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45985.716884490743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45985.716884490743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45985.716884490743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45985.716884490743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45985.716884490743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45985.716884490743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45985.716884490743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45985.716884490743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45985.716884490743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45985.716884490743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45985.716884490743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45985.716884490743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45985.716884490743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45985.716884490743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45985.716884490743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45985.716884490743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45985.716884490743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45985.716884490743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45985.716884490743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45985.716884490743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45985.716884490743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45985.716884490743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45985.716884490743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45985.716884490743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45985.716884490743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45985.716884490743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45985.716884490743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45985.716884490743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45985.716884490743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45985.716884490743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45985.716884490743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45985.716884490743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45985.716884490743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45985.716884490743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45985.716884490743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45985.716884490743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45985.716884490743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45985.716884490743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45985.716884490743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45985.716884490743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45985.716884490743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45985.716884490743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45985.716884490743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45985.716884490743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45985.716884490743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45985.716884490743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45985.716884490743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45985.716884490743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45985.716884490743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45985.716884490743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45985.716884490743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45985.716884490743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45985.716884490743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45985.716884490743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45985.716884490743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45985.716884490743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45985.716884490743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45985.716884490743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45985.716884490743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45985.716884490743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45985.716884490743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45985.716884490743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45985.716884490743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45985.716884490743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45985.716884490743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45985.716884490743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45985.716884490743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45985.716884490743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45985.716884490743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45985.716884490743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45985.716884490743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45985.716884490743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45985.716884490743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45985.716884490743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45985.716884490743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45985.716884490743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45985.716884490743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45985.716884490743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45985.716884490743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45985.716884490743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45985.716884490743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45985.716884490743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45985.716884490743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45985.716884490743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45985.716884490743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45985.716884490743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45985.716884490743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45985.716884490743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45985.716884490743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45985.716884490743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45985.716884490743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45985.716884490743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45985.716884490743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45985.716884490743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45985.716884490743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45985.716884490743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45985.716884490743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45985.716884490743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45985.716884490743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45985.716884490743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45985.716884490743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45985.716884490743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45985.716884490743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45985.716884490743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45985.716884490743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45985.716884490743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45985.716884490743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45985.716884490743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45985.716884490743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45985.716884490743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45985.716884490743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45985.716884490743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45985.716884490743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45985.716884490743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45985.716884490743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45985.716884490743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45985.716884490743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45985.716884490743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45985.716884490743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45985.716884490743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45985.716884490743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45985.716884490743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45985.716884490743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45985.716884490743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45985.716884490743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45985.716884490743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45985.716884490743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45985.716884490743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45985.716884490743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45985.716884490743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45985.716884490743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45985.716884490743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45985.716884490743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45985.716884490743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45985.716884490743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45985.716884490743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45985.716884490743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45985.716884490743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45985.716884490743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45985.716884490743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45985.716884490743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45985.716884490743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45985.716884490743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45985.716884490743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45985.716884490743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45985.716884490743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45985.716884490743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45985.716884490743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45985.716884490743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45985.716884490743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45985.716884490743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45985.716884490743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45985.716884490743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45985.716884490743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45985.716884490743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45985.716884490743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45985.716884490743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45985.716884490743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45985.716884490743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45985.716884490743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45985.716884490743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45985.716884490743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45985.716884490743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45985.716884490743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45985.716884490743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45985.716884490743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45985.716884490743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45985.716884490743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45985.716884490743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45985.716884490743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45985.716884490743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45985.716884490743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45985.716884490743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45985.716884490743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45985.716884490743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45985.716884490743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45985.716884490743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45985.716884490743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45985.716884490743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45985.716884490743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45985.716884490743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45985.716884490743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45985.716884490743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45985.716884490743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45985.716884490743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45985.716884490743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45985.716884490743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45985.716884490743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45985.716884490743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45985.716884490743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45985.716884490743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45985.716884490743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45985.716884490743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45985.716884490743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45985.716884490743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45985.716884490743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45985.716884490743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45985.716884490743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45985.716884490743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45985.716884490743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45985.716884490743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45985.716884490743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45985.716884490743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45985.716884490743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45985.716884490743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45985.716884490743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45985.716884490743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45985.716884490743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45985.716884490743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45985.716884490743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45985.716884490743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45985.716884490743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45985.716884490743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45985.716884490743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45985.716884490743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45985.716884490743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45985.716884490743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45985.716884490743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45985.716884490743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45985.716884490743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45985.716884490743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45985.716884490743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45985.716884490743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45985.716884490743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45985.716884490743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45985.716884490743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45985.716884490743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45985.716884490743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45985.716884490743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45985.716884490743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45985.716884490743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45985.716884490743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45985.716884490743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45985.716884490743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45985.716884490743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45985.716884490743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45985.716884490743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45985.716884490743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45985.716884490743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45985.716884490743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45985.716884490743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45985.716884490743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45985.716884490743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45985.716884490743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45985.716884490743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45985.716884490743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45985.716884490743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45985.716884490743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45985.716884490743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45985.716884490743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45985.716884490743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45985.716884490743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45985.716884490743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45985.716884490743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45985.716884490743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45985.716884490743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45985.716884490743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45985.716884490743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45985.716884490743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45985.716884490743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45985.716884490743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45985.716884490743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45985.716884490743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45985.716884490743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45985.716884490743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45985.716884490743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45985.716884490743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45985.716884490743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45985.716884490743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45985.716884490743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45985.716884490743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45985.716884490743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45985.716884490743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45985.716884490743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45985.716884490743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45985.716884490743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45985.716884490743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45985.716884490743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45985.716884490743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45985.716884490743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45985.716884490743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45985.716884490743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45985.716884490743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45985.716884490743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45985.716884490743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45985.716884490743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45985.716884490743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45985.716884490743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45985.716884490743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45985.716884490743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45985.716884490743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45985.716884490743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45985.716884490743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45985.716884490743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45985.716884490743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45985.716884490743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45985.716884490743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45985.716884490743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45985.716884490743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45985.716884490743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45985.716884490743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45985.716884490743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45985.716884490743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45985.716884490743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45985.716884490743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45985.716884490743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45985.716884490743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45985.716884490743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45985.716884490743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45985.716884490743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45985.716884490743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45985.716884490743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45985.716884490743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45985.716884490743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45985.716884490743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45985.716884490743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45985.716884490743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45985.716884490743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45985.716884490743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45985.716884490743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45985.716884490743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45985.716884490743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45985.716884490743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45985.716884490743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45985.716884490743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45985.716884490743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45985.716884490743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45985.716884490743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45985.716884490743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45985.716884490743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45985.716884490743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45985.716884490743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45985.716884490743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45985.716884490743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45985.716884490743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45985.716884490743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45985.716884490743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45985.716884490743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45985.716884490743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45985.716884490743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45985.716884490743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45985.716884490743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45985.716884490743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45985.716884490743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45985.716884490743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45985.716884490743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45985.716884490743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45985.716884490743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45985.716884490743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45985.716884490743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45985.716884490743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45985.716884490743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45985.716884490743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45985.716884490743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45985.716884490743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45985.716884490743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45985.716884490743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45985.716884490743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45985.716884490743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45985.716884490743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45985.716884490743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45985.716884490743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45985.716884490743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45985.716884490743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45985.716884490743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45985.716884490743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45985.716884490743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45985.716884490743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45985.716884490743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45985.716884490743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45985.716884490743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45985.716884490743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45985.716884490743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45985.716884490743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45985.716884490743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45985.716884490743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45985.716884490743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45985.716884490743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45985.716884490743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45985.716884490743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45985.716884490743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45985.716884490743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45985.716884490743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45985.716884490743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45985.716884490743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45985.716884490743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45985.716884490743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45985.716884490743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45985.716884490743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45985.716884490743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45985.716884490743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45985.716884490743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45985.716884490743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45985.716884490743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45985.716884490743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45985.716884490743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45985.716884490743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45985.716884490743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45985.716884490743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45985.716884490743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45985.716884490743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45985.716884490743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45985.716884490743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45985.716884490743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45985.716884490743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45985.716884490743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45985.716884490743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45985.716884490743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45985.716884490743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45985.716884490743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45985.716884490743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45985.716884490743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45985.716884490743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45985.716884490743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45985.716884490743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45985.716884490743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45985.716884490743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45985.716884490743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45985.716884490743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45985.716884490743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45985.716884490743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45985.716884490743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45985.716884490743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45985.716884490743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45985.716884490743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45985.716884490743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45985.716884490743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45985.716884490743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45985.716884490743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45985.716884490743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45985.716884490743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45985.716884490743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45985.716884490743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45985.716884490743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45985.716884490743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45985.716884490743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45985.716884490743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45985.716884490743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45985.716884490743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45985.716884490743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45985.716884490743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45985.716884490743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45985.716884490743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45985.716884490743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45985.716884490743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45985.716884490743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45985.716884490743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45985.716884490743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45985.716884490743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45985.716884490743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45985.716884490743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45985.716884490743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45985.716884490743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45985.716884490743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45985.716884490743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45985.716884490743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45985.716884490743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45985.716884490743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45985.716884490743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45985.716884490743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45985.716884490743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45985.716884490743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45985.716884490743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45985.716884490743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45985.716884490743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45985.716884490743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45985.716884490743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45985.716884490743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45985.716884490743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45985.716884490743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45985.716884490743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45985.716884490743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45985.716884490743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45985.716884490743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45985.716884490743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45985.716884490743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45985.716884490743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45985.716884490743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45985.716884490743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45985.716884490743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45985.716884490743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45985.716884490743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45985.716884490743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45985.716884490743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45985.716884490743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45985.716884490743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45985.716884490743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45985.716884490743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45985.716884490743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45985.716884490743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45985.716884490743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45985.716884490743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45985.716884490743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45985.716884490743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45985.716884490743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45985.716884490743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45985.716884490743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45985.716884490743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45985.716884490743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45985.716884490743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45985.716884490743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45985.716884490743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45985.716884490743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45985.716884490743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45985.716884490743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45985.716884490743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45985.716884490743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45985.716884490743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45985.716884490743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45985.716884490743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45985.716884490743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45985.716884490743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45985.716884490743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45985.716884490743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45985.716884490743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45985.716884490743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45985.716884490743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45985.716884490743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45985.716884490743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45985.716884490743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45985.716884490743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45985.716884490743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45985.716884490743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45985.716884490743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45985.716884490743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45985.716884490743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45985.716884490743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45985.716884490743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45985.716884490743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45985.716884490743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45985.716884490743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45985.716884490743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45985.716884490743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45985.716884490743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45985.716884490743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45985.716884490743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45985.716884490743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45985.716884490743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45985.716884490743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45985.716884490743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45985.716884490743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45985.716884490743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45985.716884490743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45985.716884490743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45985.716884490743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45985.716884490743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45985.716884490743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45985.716884490743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45985.716884490743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45985.716884490743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45985.716884490743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45985.716884490743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45985.716884490743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45985.716884490743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45985.716884490743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45985.716884490743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45985.716884490743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45985.716884490743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45985.716884490743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45985.716884490743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45985.716884490743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45985.716884490743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45985.716884490743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45985.716884490743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45985.716884490743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45985.716884490743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45985.716884490743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45985.716884490743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45985.716884490743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45985.716884490743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45985.716884490743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45985.716884490743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45985.716884490743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45985.716884490743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45985.716884490743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45985.716884490743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45985.716884490743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45985.716884490743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45985.716884490743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45985.716884490743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45985.716884490743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45985.716884490743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45985.716884490743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45985.716884490743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45985.716884490743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45985.716884490743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45985.716884490743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45985.716884490743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45985.716884490743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45985.716884490743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45985.716884490743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45985.716884490743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45985.716884490743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45985.716884490743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45985.716884490743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45985.716884490743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45985.716884490743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45985.716884490743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45985.716884490743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45985.716884490743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45985.716884490743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45985.716884490743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45985.716884490743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45985.716884490743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45985.716884490743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45985.716884490743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45985.716884490743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45985.716884490743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45985.716884490743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45985.716884490743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45985.716884490743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45985.716884490743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45985.716884490743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45985.716884490743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45985.716884490743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45985.716884490743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45985.716884490743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45985.716884490743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45985.716884490743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45985.716884490743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45985.716884490743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45985.716884490743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45985.716884490743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45985.716884490743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45985.716884490743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45985.716884490743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45985.716884490743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45985.716884490743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45985.716884490743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45985.716884490743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45985.716884490743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45985.716884490743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45985.716884490743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45985.716884490743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45985.716884490743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45985.716884490743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45985.716884490743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45985.716884490743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45985.716884490743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45985.716884490743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45985.716884490743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45985.716884490743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45985.716884490743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45985.716884490743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45985.716884490743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45985.716884490743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45985.716884490743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45985.716884490743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45985.716884490743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45985.716884490743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45985.716884490743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45985.716884490743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45985.716884490743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45985.716884490743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45985.716884490743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45985.716884490743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45985.716884490743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45985.716884490743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45985.716884490743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45985.716884490743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45985.716884490743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45985.716884490743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45985.716884490743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45985.716884490743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45985.716884490743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45985.716884490743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45985.716884490743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45985.716884490743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45985.716884490743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45985.716884490743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45985.716884490743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45985.716884490743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45985.716884490743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45985.716884490743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45985.716884490743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45985.716884490743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45985.716884490743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45985.716884490743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45985.716884490743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45985.716884490743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45985.716884490743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45985.716884490743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45985.716884490743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45985.716884490743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45985.716884490743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45985.716884490743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45985.716884490743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45985.716884490743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45985.716884490743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45985.716884490743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45985.716884490743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45985.716884490743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45985.716884490743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45985.716884490743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45985.716884490743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45985.716884490743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45985.716884490743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45985.716884490743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45985.716884490743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45985.716884490743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45985.716884490743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45985.716884490743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45985.716884490743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45985.716884490743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45985.716884490743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45985.716884490743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45985.716884490743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45985.716884490743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45985.716884490743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45985.716884490743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45985.716884490743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45985.716884490743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45985.716884490743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45985.716884490743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45985.716884490743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45985.716884490743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45985.716884490743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45985.716884490743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45985.716884490743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45985.716884490743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45985.716884490743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45985.716884490743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45985.716884490743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45985.716884490743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45985.716884490743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45985.716884490743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45985.716884490743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45985.716884490743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45985.716884490743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45985.716884490743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45985.716884490743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45985.716884490743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45985.716884490743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45985.716884490743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45985.716884490743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45985.716884490743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45985.716884490743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45985.716884490743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45985.716884490743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45985.716884490743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45985.716884490743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45985.716884490743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45985.716884490743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45985.716884490743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45985.716884490743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45985.716884490743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45985.716884490743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45985.716884490743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45985.716884490743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45985.716884490743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45985.716884490743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45985.716884490743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45985.716884490743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45985.716884490743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45985.716884490743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45985.716884490743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45985.716884490743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45985.716884490743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45985.716884490743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45985.716884490743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45985.716884490743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45985.716884490743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45985.716884490743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45985.716884490743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45985.716884490743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45985.716884490743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45985.716884490743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45985.716884490743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45985.716884490743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45985.716884490743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45985.716884490743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45985.716884490743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45985.716884490743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45985.716884490743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45985.716884490743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45985.716884490743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45985.716884490743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45985.716884490743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45985.716884490743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45985.716884490743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45985.716884490743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45985.716884490743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45985.716884490743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45985.716884490743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45985.716884490743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45985.716884490743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45985.716884490743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45985.716884490743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45985.716884490743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45985.716884490743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45985.716884490743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45985.716884490743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45985.716884490743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45985.716884490743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45985.716884490743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45985.716884490743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45985.716884490743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45985.716884490743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45985.716884490743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45985.716884490743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45985.716884490743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45985.716884490743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45985.716884490743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45985.716884490743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45985.716884490743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45985.716884490743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45985.716884490743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45985.716884490743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45985.716884490743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45985.716884490743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45985.716884490743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45985.716884490743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45985.716884490743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45985.716884490743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45985.716884490743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45985.716884490743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45985.716884490743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45985.716884490743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45985.716884490743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45985.716884490743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45985.716884490743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45985.716884490743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45985.716884490743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45985.716884490743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45985.716884490743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45985.716884490743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45985.716884490743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45985.716884490743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45985.716884490743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45985.716884490743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45985.716884490743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45985.716884490743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45985.716884490743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45985.716884490743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45985.716884490743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45985.716884490743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45985.716884490743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45985.716884490743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45985.716884490743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45985.716884490743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45985.716884490743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45985.716884490743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45985.716884490743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45985.716884490743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45985.716884490743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45985.716884490743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45985.716884490743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45985.716884490743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45985.716884490743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45985.716884490743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45985.716884490743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45985.716884490743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45985.716884490743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45985.716884490743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45985.716884490743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45985.716884490743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45985.716884490743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45985.716884490743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45985.716884490743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45985.716884490743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45985.716884490743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45985.716884490743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45985.716884490743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45985.716884490743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45985.716884490743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45985.716884490743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45985.716884490743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45985.716884490743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45985.716884490743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45985.716884490743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45985.716884490743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45985.716884490743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45985.716884490743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45985.716884490743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45985.716884490743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45985.716884490743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45985.716884490743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45985.716884490743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45985.716884490743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45985.716884490743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45985.716884490743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45985.716884490743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45985.716884490743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45985.716884490743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45985.716884490743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45985.716884490743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45985.716884490743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45985.716884490743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45985.716884490743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45985.716884490743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45985.716884490743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45985.716884490743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45985.716884490743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45985.716884490743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45985.716884490743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45985.716884490743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45985.716884490743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45985.716884490743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45985.716884490743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45985.716884490743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45985.716884490743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45985.716884490743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45985.716884490743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45985.716884490743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45985.716884490743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45985.716884490743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45985.716884490743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45985.716884490743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45985.716884490743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45985.716884490743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45985.716884490743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45985.716884490743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45985.716884490743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45985.716884490743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45985.716884490743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45985.716884490743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45985.716884490743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45985.716884490743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45985.716884490743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45985.716884490743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45985.716884490743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45985.716884490743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45985.716884490743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45985.716884490743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45985.716884490743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45985.716884490743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45985.716884490743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45985.716884490743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45985.716884490743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45985.716884490743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45985.716884490743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45985.716884490743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45985.716884490743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45985.716884490743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45985.716884490743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45985.716884490743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45985.716884490743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45985.716884490743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45985.716884490743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45985.716884490743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45985.716884490743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45985.716884490743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45985.716884490743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45985.716884490743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45985.716884490743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45985.716884490743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45985.716884490743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45985.716884490743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45985.716884490743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45985.716884490743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45985.716884490743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45985.716884490743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45985.716884490743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45985.716884490743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45985.716884490743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45985.716884490743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45985.716884490743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45985.716884490743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45985.716884490743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45985.716884490743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45985.716884490743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45985.716884490743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45985.716884490743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45985.716884490743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45985.716884490743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45985.716884490743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45985.716884490743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282.23616689814662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34133</v>
      </c>
      <c r="E3" s="94" t="s">
        <v>39021</v>
      </c>
      <c r="F3" s="95">
        <v>45985.639166666668</v>
      </c>
      <c r="G3" s="96">
        <f t="shared" ref="G3:G11" ca="1" si="0">IFERROR(NOW()-F3,"")</f>
        <v>7.7717824075079989E-2</v>
      </c>
      <c r="H3" s="95">
        <v>45985.630601851852</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37635</v>
      </c>
      <c r="E4" s="94" t="s">
        <v>39021</v>
      </c>
      <c r="F4" s="95"/>
      <c r="G4" s="96">
        <f t="shared" ca="1" si="0"/>
        <v>45985.716884490743</v>
      </c>
      <c r="H4" s="95">
        <v>45985.637858796297</v>
      </c>
      <c r="I4" s="113" t="str">
        <f>IFERROR(VLOOKUP(D4,DB!A:F,6,0),"")</f>
        <v>SCECO</v>
      </c>
      <c r="J4" s="113" t="str">
        <f>IFERROR(VLOOKUP(D4,DB!A:G,7,0),"")</f>
        <v>Dead</v>
      </c>
      <c r="K4" s="97" t="s">
        <v>39114</v>
      </c>
      <c r="L4" s="91" t="str">
        <f>IFERROR(VLOOKUP(D4,DB!A:I,9,0),"")</f>
        <v>Latis</v>
      </c>
    </row>
    <row r="5" spans="1:16" ht="15" customHeight="1">
      <c r="A5" s="113" t="s">
        <v>39113</v>
      </c>
      <c r="B5" s="113" t="str">
        <f>IFERROR(VLOOKUP(D5,DB!A:K,11,0),"")</f>
        <v>R4</v>
      </c>
      <c r="C5" s="93">
        <v>1</v>
      </c>
      <c r="D5" s="91" t="s">
        <v>36632</v>
      </c>
      <c r="E5" s="94" t="s">
        <v>39021</v>
      </c>
      <c r="F5" s="95"/>
      <c r="G5" s="96">
        <f t="shared" ca="1" si="0"/>
        <v>45985.716884490743</v>
      </c>
      <c r="H5" s="95">
        <v>45985.655081018522</v>
      </c>
      <c r="I5" s="113" t="str">
        <f>IFERROR(VLOOKUP(D5,DB!A:F,6,0),"")</f>
        <v>Generator-SG</v>
      </c>
      <c r="J5" s="113" t="str">
        <f>IFERROR(VLOOKUP(D5,DB!A:G,7,0),"")</f>
        <v>Dead</v>
      </c>
      <c r="K5" s="97" t="s">
        <v>39115</v>
      </c>
      <c r="L5" s="91" t="str">
        <f>IFERROR(VLOOKUP(D5,DB!A:I,9,0),"")</f>
        <v>Latis</v>
      </c>
    </row>
    <row r="6" spans="1:16" ht="15" customHeight="1">
      <c r="A6" s="113"/>
      <c r="B6" s="113" t="str">
        <f>IFERROR(VLOOKUP(D6,DB!A:K,11,0),"")</f>
        <v/>
      </c>
      <c r="C6" s="93"/>
      <c r="D6" s="91"/>
      <c r="E6" s="94"/>
      <c r="F6" s="95"/>
      <c r="G6" s="96">
        <f t="shared" ca="1" si="0"/>
        <v>45985.716884490743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45985.716884490743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45985.716884490743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45985.716884490743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45985.716884490743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45985.716884490743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45985.716884490743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45985.716884490743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45985.716884490743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45985.716884490743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45985.716884490743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45985.716884490743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45985.716884490743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45985.716884490743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45985.716884490743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45985.716884490743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45985.716884490743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45985.716884490743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45985.716884490743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45985.716884490743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45985.716884490743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45985.716884490743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45985.716884490743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45985.716884490743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45985.716884490743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45985.716884490743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45985.716884490743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45985.716884490743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45985.716884490743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45985.716884490743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45985.716884490743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45985.716884490743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45985.716884490743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45985.716884490743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45985.716884490743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45985.716884490743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45985.716884490743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45985.716884490743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45985.716884490743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45985.716884490743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45985.716884490743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45985.716884490743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45985.716884490743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45985.716884490743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45985.716884490743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45985.716884490743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45985.716884490743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45985.716884490743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45985.716884490743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45985.716884490743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45985.716884490743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45985.716884490743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45985.716884490743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45985.716884490743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45985.716884490743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45985.716884490743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45985.716884490743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45985.716884490743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45985.716884490743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45985.716884490743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45985.716884490743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45985.716884490743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45985.716884490743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45985.716884490743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45985.716884490743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45985.716884490743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45985.716884490743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45985.716884490743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45985.716884490743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45985.716884490743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45985.716884490743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45985.716884490743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45985.716884490743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45985.716884490743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45985.716884490743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45985.716884490743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45985.716884490743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45985.716884490743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45985.716884490743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45985.716884490743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45985.716884490743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45985.716884490743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45985.716884490743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45985.716884490743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45985.716884490743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45985.716884490743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45985.716884490743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45985.716884490743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45985.716884490743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45985.716884490743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45985.716884490743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45985.716884490743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45985.716884490743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45985.716884490743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45985.716884490743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45985.716884490743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45985.716884490743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45985.716884490743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45985.716884490743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45985.716884490743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45985.716884490743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45985.716884490743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45985.716884490743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45985.716884490743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45985.716884490743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45985.716884490743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45985.716884490743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45985.716884490743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45985.716884490743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45985.716884490743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45985.716884490743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45985.716884490743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45985.716884490743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45985.716884490743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45985.716884490743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45985.716884490743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45985.716884490743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45985.716884490743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45985.716884490743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45985.716884490743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45985.716884490743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45985.716884490743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45985.716884490743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45985.716884490743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45985.716884490743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45985.716884490743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45985.716884490743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45985.716884490743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45985.716884490743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45985.716884490743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45985.716884490743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45985.716884490743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45985.716884490743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45985.716884490743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45985.716884490743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45985.716884490743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45985.716884490743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45985.716884490743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45985.716884490743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45985.716884490743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45985.716884490743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45985.716884490743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45985.716884490743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45985.716884490743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45985.716884490743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45985.716884490743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45985.716884490743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45985.716884490743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45985.716884490743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45985.716884490743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45985.716884490743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45985.716884490743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45985.716884490743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45985.716884490743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45985.716884490743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45985.716884490743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45985.716884490743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45985.716884490743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45985.716884490743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45985.716884490743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45985.716884490743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45985.716884490743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45985.716884490743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45985.716884490743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45985.716884490743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45985.716884490743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45985.716884490743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45985.716884490743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45985.716884490743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45985.716884490743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45985.716884490743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45985.716884490743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45985.716884490743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45985.716884490743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45985.716884490743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45985.716884490743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45985.716884490743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45985.716884490743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45985.716884490743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45985.716884490743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45985.716884490743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45985.716884490743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45985.716884490743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45985.716884490743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45985.716884490743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45985.716884490743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45985.716884490743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45985.716884490743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45985.716884490743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45985.716884490743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45985.716884490743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45985.716884490743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45985.716884490743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45985.716884490743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45985.716884490743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45985.716884490743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45985.716884490743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45985.716884490743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45985.716884490743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45985.716884490743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45985.716884490743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45985.716884490743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45985.716884490743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45985.716884490743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45985.716884490743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45985.716884490743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45985.716884490743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45985.716884490743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45985.716884490743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45985.716884490743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45985.716884490743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45985.716884490743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45985.716884490743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45985.716884490743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45985.716884490743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45985.716884490743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45985.716884490743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45985.716884490743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45985.716884490743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45985.716884490743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45985.716884490743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45985.716884490743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45985.716884490743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45985.716884490743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45985.716884490743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45985.716884490743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45985.716884490743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45985.716884490743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45985.716884490743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45985.716884490743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45985.716884490743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45985.716884490743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45985.716884490743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45985.716884490743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45985.716884490743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45985.716884490743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45985.716884490743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45985.716884490743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45985.716884490743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45985.716884490743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45985.716884490743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45985.716884490743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45985.716884490743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45985.716884490743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45985.716884490743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45985.716884490743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45985.716884490743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45985.716884490743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45985.716884490743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45985.716884490743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45985.716884490743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45985.716884490743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45985.716884490743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45985.716884490743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45985.716884490743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45985.716884490743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45985.716884490743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45985.716884490743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45985.716884490743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45985.716884490743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45985.716884490743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45985.716884490743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45985.716884490743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45985.716884490743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45985.716884490743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45985.716884490743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45985.716884490743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45985.716884490743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45985.716884490743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45985.716884490743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45985.716884490743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45985.716884490743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45985.716884490743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45985.716884490743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45985.716884490743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45985.716884490743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45985.716884490743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45985.716884490743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45985.716884490743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45985.716884490743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45985.716884490743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45985.716884490743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45985.716884490743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45985.716884490743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45985.716884490743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45985.716884490743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45985.716884490743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45985.716884490743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45985.716884490743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45985.716884490743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45985.716884490743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45985.716884490743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45985.716884490743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45985.716884490743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45985.716884490743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45985.716884490743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45985.716884490743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45985.716884490743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45985.716884490743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45985.716884490743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45985.716884490743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45985.716884490743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45985.716884490743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45985.716884490743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45985.716884490743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45985.716884490743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45985.716884490743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45985.716884490743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45985.716884490743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45985.716884490743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45985.716884490743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45985.716884490743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45985.716884490743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45985.716884490743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45985.716884490743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45985.716884490743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45985.716884490743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45985.716884490743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45985.716884490743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45985.716884490743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45985.716884490743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45985.716884490743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45985.716884490743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45985.716884490743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45985.716884490743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45985.716884490743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77" ca="1" si="6">IFERROR(NOW()-F332,"")</f>
        <v>45985.716884490743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45985.716884490743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45985.716884490743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45985.716884490743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45985.716884490743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45985.716884490743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45985.716884490743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45985.716884490743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45985.716884490743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45985.716884490743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45985.716884490743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45985.716884490743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45985.716884490743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45985.716884490743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45985.716884490743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45985.716884490743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45985.716884490743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45985.716884490743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45985.716884490743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45985.716884490743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45985.716884490743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45985.716884490743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45985.716884490743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45985.716884490743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45985.716884490743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45985.716884490743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45985.716884490743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45985.716884490743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45985.716884490743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45985.716884490743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45985.716884490743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45985.716884490743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45985.716884490743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45985.716884490743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45985.716884490743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45985.716884490743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45985.716884490743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45985.716884490743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45985.716884490743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45985.716884490743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45985.716884490743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45985.716884490743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45985.716884490743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45985.716884490743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45985.716884490743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45985.716884490743</v>
      </c>
      <c r="H377" s="95"/>
      <c r="I377" s="113" t="str">
        <f>IFERROR(VLOOKUP(D377,DB!A:F,6,0),"")</f>
        <v/>
      </c>
      <c r="J377" s="113" t="str">
        <f>IFERROR(VLOOKUP(D377,DB!A:G,7,0),"")</f>
        <v/>
      </c>
      <c r="K377" s="97"/>
      <c r="L377" s="91" t="str">
        <f>IFERROR(VLOOKUP(D377,DB!A:I,9,0),"")</f>
        <v/>
      </c>
    </row>
  </sheetData>
  <dataValidations count="2">
    <dataValidation allowBlank="1" showInputMessage="1" showErrorMessage="1" sqref="E1" xr:uid="{A4F81451-56CC-4543-9497-104C4E44EE4B}"/>
    <dataValidation type="list" allowBlank="1" showInputMessage="1" showErrorMessage="1" sqref="E2:E3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D7" sqref="D7: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93.884824305554503</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59.528007175926177</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37.055773379630409</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4.343585879629245</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45985.716884490743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45985.716884490743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45985.716884490743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45985.716884490743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45985.716884490743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45985.716884490743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45985.716884490743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45985.716884490743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45985.716884490743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45985.716884490743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45985.716884490743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45985.716884490743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45985.716884490743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45985.716884490743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45985.716884490743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45985.716884490743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45985.716884490743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45985.716884490743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45985.716884490743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45985.716884490743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45985.716884490743</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45985.716884490743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45985.716884490743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45985.716884490743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45985.716884490743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45985.716884490743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45985.716884490743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45985.716884490743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45985.716884490743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45985.716884490743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45985.716884490743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45985.716884490743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45985.716884490743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45985.716884490743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45985.716884490743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45985.716884490743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45985.716884490743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45985.716884490743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45985.716884490743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45985.716884490743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45985.716884490743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45985.716884490743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45985.716884490743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45985.716884490743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45985.716884490743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45985.716884490743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45985.716884490743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45985.716884490743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45985.716884490743</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45985.716884490743</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45985.716884490743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45985.716884490743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45985.716884490743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45985.716884490743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45985.716884490743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45985.716884490743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45985.716884490743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45985.716884490743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45985.716884490743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45985.716884490743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45985.716884490743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45985.716884490743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45985.716884490743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45985.716884490743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45985.716884490743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45985.716884490743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45985.716884490743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45985.716884490743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45985.716884490743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45985.716884490743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45985.716884490743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45985.716884490743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45985.716884490743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45985.716884490743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45985.716884490743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45985.716884490743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45985.716884490743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45985.716884490743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45985.716884490743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45985.716884490743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45985.716884490743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45985.716884490743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45985.716884490743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45985.716884490743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45985.716884490743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45985.716884490743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45985.716884490743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45985.716884490743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45985.716884490743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45985.716884490743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45985.716884490743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45985.716884490743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2025-11-24T14:13:06Z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