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590" documentId="120_S{2AC9BD13-BADA-5192-A53E-5A8FF88502F6}" xr6:coauthVersionLast="47" xr6:coauthVersionMax="47" xr10:uidLastSave="{2442828E-0022-4ABB-95CA-FF65789BA270}"/>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G2" i="9"/>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<sst xmlns="http://schemas.openxmlformats.org/spreadsheetml/2006/main" count="180298" uniqueCount="39134">
  <si>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</si>
  <si>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</si>
  <si>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</si>
  <si>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</si>
  <si>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</si>
  <si>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</si>
  <si>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</si>
  <si>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</si>
  <si>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</si>
  <si>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</si>
  <si>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</si>
  <si>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</si>
  <si>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</si>
  <si>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</si>
  <si>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</si>
  <si>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</si>
  <si>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</si>
  <si>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</si>
  <si>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</si>
  <si>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</si>
  <si>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</si>
  <si>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</si>
  <si>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</si>
  <si>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</si>
  <si>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</si>
  <si>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</si>
  <si>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</si>
  <si>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</si>
  <si>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</si>
  <si>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</si>
  <si>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</si>
  <si>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</si>
  <si>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</si>
  <si>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</si>
  <si>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</si>
  <si>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</si>
  <si>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</si>
  <si>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</si>
  <si>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</si>
  <si>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</si>
  <si>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</si>
  <si>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</si>
  <si>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</si>
  <si>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</si>
  <si>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</si>
  <si>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</si>
  <si>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</si>
  <si>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</si>
  <si>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</si>
  <si>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</si>
  <si>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</si>
  <si>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</si>
  <si>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</si>
  <si>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</si>
  <si>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</si>
  <si>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</si>
  <si>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</si>
  <si>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</si>
  <si>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</si>
  <si>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</si>
  <si>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</si>
  <si>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</si>
  <si>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</si>
  <si>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</si>
  <si>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</si>
  <si>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</si>
  <si>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</si>
  <si>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</si>
  <si>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</si>
  <si>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</si>
  <si>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</si>
  <si>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</si>
  <si>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</si>
  <si>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</si>
  <si>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</si>
  <si>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</si>
  <si>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</si>
  <si>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</si>
  <si>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</si>
  <si>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</si>
  <si>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</si>
  <si>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</si>
  <si>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</si>
  <si>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</si>
  <si>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</si>
  <si>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</si>
  <si>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</si>
  <si>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</si>
  <si>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</si>
  <si>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</si>
  <si>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</si>
  <si>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</si>
  <si>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</si>
  <si>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</si>
  <si>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</si>
  <si>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</si>
  <si>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</si>
  <si>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</si>
  <si>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</si>
  <si>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</si>
  <si>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</si>
  <si>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</si>
  <si>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</si>
  <si>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</si>
  <si>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</si>
  <si>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</si>
  <si>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</si>
  <si>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</si>
  <si>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</si>
  <si>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</si>
  <si>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</si>
  <si>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</si>
  <si>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</si>
  <si>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</si>
  <si>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</si>
  <si>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</si>
  <si>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</si>
  <si>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</si>
  <si>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</si>
  <si>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</si>
  <si>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</si>
  <si>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</si>
  <si>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</si>
  <si>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</si>
  <si>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</si>
  <si>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</si>
  <si>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</si>
  <si>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</si>
  <si>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</si>
  <si>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</si>
  <si>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</si>
  <si>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</si>
  <si>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</si>
  <si>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</si>
  <si>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</si>
  <si>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</si>
  <si>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</si>
  <si>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</si>
  <si>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</si>
  <si>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</si>
  <si>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</si>
  <si>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</si>
  <si>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</si>
  <si>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</si>
  <si>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</si>
  <si>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</si>
  <si>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</si>
  <si>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</si>
  <si>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</si>
  <si>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</si>
  <si>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</si>
  <si>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</si>
  <si>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</si>
  <si>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</si>
  <si>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</si>
  <si>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</si>
  <si>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</si>
  <si>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</si>
  <si>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</si>
  <si>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</si>
  <si>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</si>
  <si>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</si>
  <si>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</si>
  <si>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</si>
  <si>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</si>
  <si>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</si>
  <si>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</si>
  <si>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</si>
  <si>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</si>
  <si>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</si>
  <si>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</si>
  <si>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</si>
  <si>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</si>
  <si>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</si>
  <si>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</si>
  <si>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</si>
  <si>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</si>
  <si>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</si>
  <si>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</si>
  <si>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</si>
  <si>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</si>
  <si>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</si>
  <si>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</si>
  <si>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</si>
  <si>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</si>
  <si>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</si>
  <si>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</si>
  <si>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</si>
  <si>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</si>
  <si>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</si>
  <si>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</si>
  <si>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</si>
  <si>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</si>
  <si>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</si>
  <si>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</si>
  <si>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</si>
  <si>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</si>
  <si>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</si>
  <si>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</si>
  <si>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</si>
  <si>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</si>
  <si>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</si>
  <si>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</si>
  <si>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</si>
  <si>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</si>
  <si>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</si>
  <si>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</si>
  <si>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</si>
  <si>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</si>
  <si>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</si>
  <si>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</si>
  <si>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</si>
  <si>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</si>
  <si>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</si>
  <si>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</si>
  <si>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</si>
  <si>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</si>
  <si>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</si>
  <si>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</si>
  <si>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</si>
  <si>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</si>
  <si>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</si>
  <si>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</si>
  <si>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</si>
  <si>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</si>
  <si>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</si>
  <si>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</si>
  <si>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</si>
  <si>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</si>
  <si>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</si>
  <si>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</si>
  <si>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</si>
  <si>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</si>
  <si>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</si>
  <si>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</si>
  <si>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</si>
  <si>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</si>
  <si>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</si>
  <si>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</si>
  <si>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</si>
  <si>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</si>
  <si>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</si>
  <si>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</si>
  <si>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</si>
  <si>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</si>
  <si>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</si>
  <si>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</si>
  <si>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</si>
  <si>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</si>
  <si>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</si>
  <si>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</si>
  <si>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</si>
  <si>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</si>
  <si>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</si>
  <si>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</si>
  <si>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</si>
  <si>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</si>
  <si>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</si>
  <si>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</si>
  <si>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</si>
  <si>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</si>
  <si>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</si>
  <si>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</si>
  <si>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</si>
  <si>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</si>
  <si>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</si>
  <si>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</si>
  <si>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</si>
  <si>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</si>
  <si>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</si>
  <si>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</si>
  <si>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</si>
  <si>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</si>
  <si>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</si>
  <si>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</si>
  <si>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</si>
  <si>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</si>
  <si>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</si>
  <si>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</si>
  <si>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</si>
  <si>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</si>
  <si>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</si>
  <si>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</si>
  <si>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</si>
  <si>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</si>
  <si>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</si>
  <si>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</si>
  <si>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</si>
  <si>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</si>
  <si>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</si>
  <si>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</si>
  <si>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</si>
  <si>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</si>
  <si>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</si>
  <si>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</si>
  <si>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</si>
  <si>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</si>
  <si>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</si>
  <si>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</si>
  <si>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</si>
  <si>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</si>
  <si>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</si>
  <si>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</si>
  <si>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</si>
  <si>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</si>
  <si>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</si>
  <si>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</si>
  <si>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</si>
  <si>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</si>
  <si>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</si>
  <si>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</si>
  <si>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</si>
  <si>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</si>
  <si>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</si>
  <si>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</si>
  <si>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</si>
  <si>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</si>
  <si>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</si>
  <si>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</si>
  <si>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</si>
  <si>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</si>
  <si>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</si>
  <si>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</si>
  <si>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</si>
  <si>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</si>
  <si>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</si>
  <si>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</si>
  <si>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</si>
  <si>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</si>
  <si>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</si>
  <si>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</si>
  <si>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</si>
  <si>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</si>
  <si>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</si>
  <si>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</si>
  <si>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</si>
  <si>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</si>
  <si>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</si>
  <si>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</si>
  <si>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</si>
  <si>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</si>
  <si>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</si>
  <si>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</si>
  <si>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</si>
  <si>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</si>
  <si>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</si>
  <si>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</si>
  <si>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</si>
  <si>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</si>
  <si>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</si>
  <si>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</si>
  <si>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</si>
  <si>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</si>
  <si>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</si>
  <si>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</si>
  <si>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</si>
  <si>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</si>
  <si>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</si>
  <si>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</si>
  <si>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</si>
  <si>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</si>
  <si>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</si>
  <si>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</si>
  <si>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</si>
  <si>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</si>
  <si>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</si>
  <si>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</si>
  <si>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</si>
  <si>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</si>
  <si>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</si>
  <si>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</si>
  <si>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</si>
  <si>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</si>
  <si>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</si>
  <si>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</si>
  <si>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</si>
  <si>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</si>
  <si>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</si>
  <si>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</si>
  <si>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</si>
  <si>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</si>
  <si>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</si>
  <si>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</si>
  <si>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</si>
  <si>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</si>
  <si>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</si>
  <si>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</si>
  <si>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</si>
  <si>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</si>
  <si>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</si>
  <si>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</si>
  <si>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</si>
  <si>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</si>
  <si>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</si>
  <si>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</si>
  <si>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</si>
  <si>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</si>
  <si>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</si>
  <si>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</si>
  <si>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</si>
  <si>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</si>
  <si>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</si>
  <si>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</si>
  <si>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</si>
  <si>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</si>
  <si>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</si>
  <si>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</si>
  <si>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</si>
  <si>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</si>
  <si>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</si>
  <si>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</si>
  <si>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</si>
  <si>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</si>
  <si>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</si>
  <si>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</si>
  <si>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</si>
  <si>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</si>
  <si>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</si>
  <si>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</si>
  <si>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</si>
  <si>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</si>
  <si>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</si>
  <si>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</si>
  <si>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</si>
  <si>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</si>
  <si>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</si>
  <si>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</si>
  <si>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</si>
  <si>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</si>
  <si>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</si>
  <si>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</si>
  <si>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</si>
  <si>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</si>
  <si>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</si>
  <si>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</si>
  <si>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</si>
  <si>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</si>
  <si>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</si>
  <si>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</si>
  <si>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</si>
  <si>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</si>
  <si>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</si>
  <si>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</si>
  <si>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</si>
  <si>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</si>
  <si>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</si>
  <si>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</si>
  <si>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</si>
  <si>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</si>
  <si>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</si>
  <si>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</si>
  <si>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</si>
  <si>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</si>
  <si>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</si>
  <si>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</si>
  <si>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</si>
  <si>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</si>
  <si>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</si>
  <si>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</si>
  <si>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</si>
  <si>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</si>
  <si>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</si>
  <si>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</si>
  <si>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</si>
  <si>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</si>
  <si>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</si>
  <si>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</si>
  <si>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</si>
  <si>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</si>
  <si>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</si>
  <si>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</si>
  <si>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</si>
  <si>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</si>
  <si>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</si>
  <si>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</si>
  <si>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</si>
  <si>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</si>
  <si>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</si>
  <si>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</si>
  <si>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</si>
  <si>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</si>
  <si>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</si>
  <si>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</si>
  <si>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</si>
  <si>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</si>
  <si>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</si>
  <si>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</si>
  <si>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</si>
  <si>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</si>
  <si>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</si>
  <si>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</si>
  <si>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</si>
  <si>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</si>
  <si>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</si>
  <si>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</si>
  <si>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</si>
  <si>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</si>
  <si>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</si>
  <si>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</si>
  <si>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</si>
  <si>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</si>
  <si>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</si>
  <si>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</si>
  <si>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</si>
  <si>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</si>
  <si>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</si>
  <si>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</si>
  <si>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</si>
  <si>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</si>
  <si>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</si>
  <si>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</si>
  <si>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</si>
  <si>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</si>
  <si>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</si>
  <si>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</si>
  <si>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</si>
  <si>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</si>
  <si>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</si>
  <si>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</si>
  <si>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</si>
  <si>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</si>
  <si>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</si>
  <si>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</si>
  <si>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</si>
  <si>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</si>
  <si>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</si>
  <si>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</si>
  <si>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</si>
  <si>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</si>
  <si>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</si>
  <si>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</si>
  <si>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</si>
  <si>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</si>
  <si>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</si>
  <si>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</si>
  <si>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</si>
  <si>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</si>
  <si>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</si>
  <si>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</si>
  <si>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</si>
  <si>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</si>
  <si>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</si>
  <si>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</si>
  <si>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</si>
  <si>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</si>
  <si>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</si>
  <si>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</si>
  <si>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</si>
  <si>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</si>
  <si>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</si>
  <si>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</si>
  <si>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</si>
  <si>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</si>
  <si>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</si>
  <si>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</si>
  <si>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</si>
  <si>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</si>
  <si>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</si>
  <si>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</si>
  <si>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</si>
  <si>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</si>
  <si>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</si>
  <si>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</si>
  <si>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</si>
  <si>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</si>
  <si>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</si>
  <si>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</si>
  <si>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</si>
  <si>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</si>
  <si>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</si>
  <si>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</si>
  <si>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</si>
  <si>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</si>
  <si>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</si>
  <si>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</si>
  <si>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</si>
  <si>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</si>
  <si>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</si>
  <si>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</si>
  <si>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</si>
  <si>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</si>
  <si>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</si>
  <si>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</si>
  <si>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</si>
  <si>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</si>
  <si>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</si>
  <si>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</si>
  <si>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</si>
  <si>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</si>
  <si>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</si>
  <si>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</si>
  <si>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</si>
  <si>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</si>
  <si>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</si>
  <si>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</si>
  <si>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</si>
  <si>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</si>
  <si>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</si>
  <si>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</si>
  <si>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</si>
  <si>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</si>
  <si>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</si>
  <si>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</si>
  <si>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</si>
  <si>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</si>
  <si>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</si>
  <si>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</si>
  <si>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</si>
  <si>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</si>
  <si>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</si>
  <si>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</si>
  <si>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</si>
  <si>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</si>
  <si>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</si>
  <si>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</si>
  <si>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</si>
  <si>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</si>
  <si>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</si>
  <si>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</si>
  <si>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</si>
  <si>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</si>
  <si>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</si>
  <si>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</si>
  <si>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</si>
  <si>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</si>
  <si>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</si>
  <si>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</si>
  <si>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</si>
  <si>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</si>
  <si>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</si>
  <si>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</si>
  <si>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</si>
  <si>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</si>
  <si>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</si>
  <si>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</si>
  <si>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</si>
  <si>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</si>
  <si>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</si>
  <si>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</si>
  <si>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</si>
  <si>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</si>
  <si>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</si>
  <si>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</si>
  <si>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</si>
  <si>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</si>
  <si>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</si>
  <si>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</si>
  <si>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</si>
  <si>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</si>
  <si>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</si>
  <si>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</si>
  <si>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</si>
  <si>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</si>
  <si>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</si>
  <si>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</si>
  <si>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</si>
  <si>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</si>
  <si>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</si>
  <si>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</si>
  <si>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</si>
  <si>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</si>
  <si>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</si>
  <si>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</si>
  <si>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</si>
  <si>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</si>
  <si>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</si>
  <si>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</si>
  <si>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</si>
  <si>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</si>
  <si>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</si>
  <si>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</si>
  <si>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</si>
  <si>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</si>
  <si>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</si>
  <si>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</si>
  <si>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</si>
  <si>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</si>
  <si>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</si>
  <si>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</si>
  <si>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</si>
  <si>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</si>
  <si>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</si>
  <si>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</si>
  <si>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</si>
  <si>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</si>
  <si>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</si>
  <si>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</si>
  <si>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</si>
  <si>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</si>
  <si>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</si>
  <si>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</si>
  <si>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</si>
  <si>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</si>
  <si>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</si>
  <si>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</si>
  <si>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</si>
  <si>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</si>
  <si>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</si>
  <si>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</si>
  <si>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</si>
  <si>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</si>
  <si>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</si>
  <si>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</si>
  <si>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</si>
  <si>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</si>
  <si>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</si>
  <si>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</si>
  <si>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</si>
  <si>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</si>
  <si>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</si>
  <si>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</si>
  <si>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</si>
  <si>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</si>
  <si>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</si>
  <si>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</si>
  <si>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</si>
  <si>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</si>
  <si>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</si>
  <si>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</si>
  <si>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</si>
  <si>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</si>
  <si>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</si>
  <si>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</si>
  <si>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</si>
  <si>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</si>
  <si>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</si>
  <si>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</si>
  <si>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</si>
  <si>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</si>
  <si>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</si>
  <si>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</si>
  <si>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</si>
  <si>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</si>
  <si>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</si>
  <si>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</si>
  <si>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</si>
  <si>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</si>
  <si>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</si>
  <si>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</si>
  <si>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</si>
  <si>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</si>
  <si>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</si>
  <si>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</si>
  <si>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</si>
  <si>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</si>
  <si>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</si>
  <si>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</si>
  <si>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</si>
  <si>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</si>
  <si>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</si>
  <si>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</si>
  <si>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</si>
  <si>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</si>
  <si>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</si>
  <si>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</si>
  <si>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</si>
  <si>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</si>
  <si>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</si>
  <si>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</si>
  <si>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</si>
  <si>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</si>
  <si>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</si>
  <si>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</si>
  <si>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</si>
  <si>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</si>
  <si>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</si>
  <si>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</si>
  <si>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</si>
  <si>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</si>
  <si>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</si>
  <si>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</si>
  <si>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</si>
  <si>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</si>
  <si>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</si>
  <si>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</si>
  <si>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</si>
  <si>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</si>
  <si>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</si>
  <si>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</si>
  <si>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</si>
  <si>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</si>
  <si>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</si>
  <si>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</si>
  <si>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</si>
  <si>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</si>
  <si>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</si>
  <si>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</si>
  <si>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</si>
  <si>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</si>
  <si>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</si>
  <si>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</si>
  <si>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</si>
  <si>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</si>
  <si>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</si>
  <si>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</si>
  <si>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</si>
  <si>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</si>
  <si>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</si>
  <si>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</si>
  <si>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</si>
  <si>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</si>
  <si>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</si>
  <si>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</si>
  <si>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</si>
  <si>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</si>
  <si>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</si>
  <si>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</si>
  <si>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</si>
  <si>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</si>
  <si>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</si>
  <si>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</si>
  <si>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</si>
  <si>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</si>
  <si>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</si>
  <si>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</si>
  <si>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</si>
  <si>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</si>
  <si>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</si>
  <si>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</si>
  <si>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</si>
  <si>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</si>
  <si>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</si>
  <si>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</si>
  <si>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</si>
  <si>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</si>
  <si>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</si>
  <si>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</si>
  <si>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</si>
  <si>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</si>
  <si>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</si>
  <si>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</si>
  <si>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</si>
  <si>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</si>
  <si>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</si>
  <si>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</si>
  <si>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</si>
  <si>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</si>
  <si>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</si>
  <si>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</si>
  <si>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</si>
  <si>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</si>
  <si>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</si>
  <si>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</si>
  <si>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</si>
  <si>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</si>
  <si>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</si>
  <si>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</si>
  <si>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</si>
  <si>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</si>
  <si>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</si>
  <si>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</si>
  <si>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</si>
  <si>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</si>
  <si>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</si>
  <si>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</si>
  <si>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</si>
  <si>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</si>
  <si>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</si>
  <si>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</si>
  <si>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</si>
  <si>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</si>
  <si>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</si>
  <si>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</si>
  <si>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</si>
  <si>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</si>
  <si>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</si>
  <si>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</si>
  <si>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</si>
  <si>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</si>
  <si>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</si>
  <si>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</si>
  <si>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</si>
  <si>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</si>
  <si>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</si>
  <si>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</si>
  <si>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</si>
  <si>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</si>
  <si>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</si>
  <si>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</si>
  <si>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</si>
  <si>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</si>
  <si>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</si>
  <si>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</si>
  <si>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</si>
  <si>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</si>
  <si>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</si>
  <si>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</si>
  <si>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</si>
  <si>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</si>
  <si>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</si>
  <si>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</si>
  <si>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</si>
  <si>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</si>
  <si>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</si>
  <si>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</si>
  <si>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</si>
  <si>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</si>
  <si>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</si>
  <si>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</si>
  <si>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</si>
  <si>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</si>
  <si>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</si>
  <si>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</si>
  <si>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</si>
  <si>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</si>
  <si>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</si>
  <si>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</si>
  <si>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</si>
  <si>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</si>
  <si>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</si>
  <si>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</si>
  <si>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</si>
  <si>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</si>
  <si>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</si>
  <si>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</si>
  <si>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</si>
  <si>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</si>
  <si>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</si>
  <si>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</si>
  <si>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</si>
  <si>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</si>
  <si>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</si>
  <si>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</si>
  <si>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</si>
  <si>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</si>
  <si>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</si>
  <si>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</si>
  <si>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</si>
  <si>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</si>
  <si>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</si>
  <si>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</si>
  <si>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</si>
  <si>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</si>
  <si>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</si>
  <si>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</si>
  <si>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</si>
  <si>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</si>
  <si>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</si>
  <si>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</si>
  <si>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</si>
  <si>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</si>
  <si>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</si>
  <si>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</si>
  <si>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</si>
  <si>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</si>
  <si>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</si>
  <si>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</si>
  <si>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</si>
  <si>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</si>
  <si>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</si>
  <si>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</si>
  <si>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</si>
  <si>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</si>
  <si>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</si>
  <si>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</si>
  <si>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</si>
  <si>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</si>
  <si>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</si>
  <si>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</si>
  <si>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</si>
  <si>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</si>
  <si>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</si>
  <si>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</si>
  <si>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</si>
  <si>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</si>
  <si>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</si>
  <si>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</si>
  <si>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</si>
  <si>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</si>
  <si>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</si>
  <si>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</si>
  <si>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</si>
  <si>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</si>
  <si>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</si>
  <si>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</si>
  <si>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</si>
  <si>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</si>
  <si>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</si>
  <si>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</si>
  <si>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</si>
  <si>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</si>
  <si>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</si>
  <si>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</si>
  <si>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</si>
  <si>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</si>
  <si>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</si>
  <si>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</si>
  <si>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</si>
  <si>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</si>
  <si>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</si>
  <si>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</si>
  <si>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</si>
  <si>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</si>
  <si>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</si>
  <si>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</si>
  <si>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</si>
  <si>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</si>
  <si>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</si>
  <si>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</si>
  <si>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</si>
  <si>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</si>
  <si>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</si>
  <si>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</si>
  <si>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</si>
  <si>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</si>
  <si>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</si>
  <si>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</si>
  <si>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</si>
  <si>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</si>
  <si>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</si>
  <si>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</si>
  <si>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</si>
  <si>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</si>
  <si>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</si>
  <si>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</si>
  <si>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</si>
  <si>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</si>
  <si>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</si>
  <si>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</si>
  <si>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</si>
  <si>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</si>
  <si>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</si>
  <si>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</si>
  <si>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</si>
  <si>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</si>
  <si>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</si>
  <si>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</si>
  <si>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</si>
  <si>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</si>
  <si>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</si>
  <si>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</si>
  <si>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</si>
  <si>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</si>
  <si>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</si>
  <si>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</si>
  <si>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</si>
  <si>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</si>
  <si>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</si>
  <si>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</si>
  <si>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</si>
  <si>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</si>
  <si>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</si>
  <si>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</si>
  <si>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</si>
  <si>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</si>
  <si>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</si>
  <si>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</si>
  <si>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</si>
  <si>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</si>
  <si>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</si>
  <si>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</si>
  <si>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</si>
  <si>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</si>
  <si>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</si>
  <si>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</si>
  <si>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</si>
  <si>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</si>
  <si>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</si>
  <si>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</si>
  <si>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</si>
  <si>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</si>
  <si>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</si>
  <si>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</si>
  <si>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</si>
  <si>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</si>
  <si>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</si>
  <si>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</si>
  <si>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</si>
  <si>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</si>
  <si>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</si>
  <si>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</si>
  <si>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</si>
  <si>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</si>
  <si>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</si>
  <si>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</si>
  <si>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</si>
  <si>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</si>
  <si>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</si>
  <si>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</si>
  <si>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</si>
  <si>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</si>
  <si>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</si>
  <si>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</si>
  <si>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</si>
  <si>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</si>
  <si>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</si>
  <si>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</si>
  <si>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</si>
  <si>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</si>
  <si>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</si>
  <si>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</si>
  <si>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</si>
  <si>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</si>
  <si>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</si>
  <si>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</si>
  <si>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</si>
  <si>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</si>
  <si>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</si>
  <si>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</si>
  <si>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</si>
  <si>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</si>
  <si>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</si>
  <si>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</si>
  <si>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</si>
  <si>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</si>
  <si>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</si>
  <si>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</si>
  <si>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</si>
  <si>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</si>
  <si>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</si>
  <si>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</si>
  <si>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</si>
  <si>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</si>
  <si>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</si>
  <si>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</si>
  <si>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</si>
  <si>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</si>
  <si>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</si>
  <si>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</si>
  <si>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</si>
  <si>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</si>
  <si>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</si>
  <si>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</si>
  <si>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</si>
  <si>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</si>
  <si>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</si>
  <si>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</si>
  <si>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</si>
  <si>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</si>
  <si>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</si>
  <si>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</si>
  <si>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</si>
  <si>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</si>
  <si>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</si>
  <si>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</si>
  <si>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</si>
  <si>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</si>
  <si>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</si>
  <si>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</si>
  <si>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</si>
  <si>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</si>
  <si>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</si>
  <si>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</si>
  <si>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</si>
  <si>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</si>
  <si>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</si>
  <si>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</si>
  <si>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</si>
  <si>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</si>
  <si>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</si>
  <si>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</si>
  <si>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</si>
  <si>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</si>
  <si>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</si>
  <si>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</si>
  <si>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</si>
  <si>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</si>
  <si>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</si>
  <si>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</si>
  <si>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</si>
  <si>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</si>
  <si>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</si>
  <si>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</si>
  <si>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</si>
  <si>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</si>
  <si>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</si>
  <si>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</si>
  <si>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</si>
  <si>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</si>
  <si>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</si>
  <si>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</si>
  <si>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</si>
  <si>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</si>
  <si>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</si>
  <si>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</si>
  <si>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</si>
  <si>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</si>
  <si>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</si>
  <si>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</si>
  <si>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</si>
  <si>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</si>
  <si>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</si>
  <si>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</si>
  <si>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</si>
  <si>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</si>
  <si>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</si>
  <si>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</si>
  <si>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</si>
  <si>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</si>
  <si>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</si>
  <si>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</si>
  <si>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</si>
  <si>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</si>
  <si>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</si>
  <si>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</si>
  <si>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</si>
  <si>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</si>
  <si>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</si>
  <si>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</si>
  <si>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</si>
  <si>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</si>
  <si>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</si>
  <si>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</si>
  <si>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</si>
  <si>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</si>
  <si>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</si>
  <si>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</si>
  <si>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</si>
  <si>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</si>
  <si>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</si>
  <si>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</si>
  <si>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</si>
  <si>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</si>
  <si>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</si>
  <si>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</si>
  <si>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</si>
  <si>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</si>
  <si>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</si>
  <si>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</si>
  <si>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</si>
  <si>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</si>
  <si>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</si>
  <si>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</si>
  <si>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</si>
  <si>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</si>
  <si>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</si>
  <si>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</si>
  <si>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</si>
  <si>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</si>
  <si>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</si>
  <si>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</si>
  <si>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</si>
  <si>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</si>
  <si>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</si>
  <si>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</si>
  <si>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</si>
  <si>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</si>
  <si>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</si>
  <si>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</si>
  <si>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</si>
  <si>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</si>
  <si>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</si>
  <si>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</si>
  <si>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</si>
  <si>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</si>
  <si>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</si>
  <si>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</si>
  <si>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</si>
  <si>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</si>
  <si>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</si>
  <si>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</si>
  <si>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</si>
  <si>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</si>
  <si>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</si>
  <si>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</si>
  <si>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</si>
  <si>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</si>
  <si>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</si>
  <si>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</si>
  <si>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</si>
  <si>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</si>
  <si>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</si>
  <si>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</si>
  <si>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</si>
  <si>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</si>
  <si>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</si>
  <si>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</si>
  <si>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</si>
  <si>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</si>
  <si>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</si>
  <si>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</si>
  <si>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</si>
  <si>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</si>
  <si>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</si>
  <si>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</si>
  <si>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</si>
  <si>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</si>
  <si>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</si>
  <si>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</si>
  <si>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</si>
  <si>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</si>
  <si>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</si>
  <si>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</si>
  <si>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</si>
  <si>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</si>
  <si>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</si>
  <si>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</si>
  <si>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</si>
  <si>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</si>
  <si>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</si>
  <si>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</si>
  <si>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</si>
  <si>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</si>
  <si>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</si>
  <si>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</si>
  <si>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</si>
  <si>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</si>
  <si>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</si>
  <si>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</si>
  <si>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</si>
  <si>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</si>
  <si>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</si>
  <si>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</si>
  <si>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</si>
  <si>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</si>
  <si>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</si>
  <si>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</si>
  <si>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</si>
  <si>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</si>
  <si>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</si>
  <si>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</si>
  <si>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</si>
  <si>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</si>
  <si>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</si>
  <si>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</si>
  <si>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</si>
  <si>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</si>
  <si>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</si>
  <si>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</si>
  <si>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</si>
  <si>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</si>
  <si>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</si>
  <si>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</si>
  <si>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</si>
  <si>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</si>
  <si>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</si>
  <si>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</si>
  <si>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</si>
  <si>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</si>
  <si>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</si>
  <si>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</si>
  <si>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</si>
  <si>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</si>
  <si>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</si>
  <si>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</si>
  <si>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</si>
  <si>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</si>
  <si>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</si>
  <si>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</si>
  <si>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</si>
  <si>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</si>
  <si>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</si>
  <si>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</si>
  <si>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</si>
  <si>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</si>
  <si>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</si>
  <si>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</si>
  <si>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</si>
  <si>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</si>
  <si>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</si>
  <si>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</si>
  <si>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</si>
  <si>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</si>
  <si>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</si>
  <si>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</si>
  <si>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</si>
  <si>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</si>
  <si>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</si>
  <si>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</si>
  <si>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</si>
  <si>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</si>
  <si>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</si>
  <si>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</si>
  <si>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</si>
  <si>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</si>
  <si>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</si>
  <si>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</si>
  <si>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</si>
  <si>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</si>
  <si>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</si>
  <si>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</si>
  <si>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</si>
  <si>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</si>
  <si>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</si>
  <si>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</si>
  <si>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</si>
  <si>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</si>
  <si>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</si>
  <si>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</si>
  <si>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</si>
  <si>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</si>
  <si>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</si>
  <si>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</si>
  <si>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</si>
  <si>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</si>
  <si>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</si>
  <si>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</si>
  <si>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</si>
  <si>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</si>
  <si>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</si>
  <si>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</si>
  <si>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</si>
  <si>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</si>
  <si>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</si>
  <si>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</si>
  <si>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</si>
  <si>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</si>
  <si>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</si>
  <si>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</si>
  <si>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</si>
  <si>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</si>
  <si>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</si>
  <si>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</si>
  <si>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</si>
  <si>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</si>
  <si>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</si>
  <si>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</si>
  <si>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</si>
  <si>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</si>
  <si>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</si>
  <si>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</si>
  <si>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</si>
  <si>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</si>
  <si>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</si>
  <si>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</si>
  <si>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</si>
  <si>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</si>
  <si>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</si>
  <si>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</si>
  <si>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</si>
  <si>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</si>
  <si>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</si>
  <si>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</si>
  <si>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</si>
  <si>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</si>
  <si>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</si>
  <si>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</si>
  <si>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</si>
  <si>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</si>
  <si>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</si>
  <si>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</si>
  <si>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</si>
  <si>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</si>
  <si>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</si>
  <si>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</si>
  <si>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</si>
  <si>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</si>
  <si>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</si>
  <si>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</si>
  <si>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</si>
  <si>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</si>
  <si>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</si>
  <si>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</si>
  <si>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</si>
  <si>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</si>
  <si>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</si>
  <si>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</si>
  <si>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</si>
  <si>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</si>
  <si>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</si>
  <si>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</si>
  <si>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</si>
  <si>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</si>
  <si>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</si>
  <si>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</si>
  <si>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</si>
  <si>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</si>
  <si>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</si>
  <si>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</si>
  <si>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</si>
  <si>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</si>
  <si>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</si>
  <si>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</si>
  <si>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</si>
  <si>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</si>
  <si>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</si>
  <si>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</si>
  <si>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</si>
  <si>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</si>
  <si>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</si>
  <si>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</si>
  <si>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</si>
  <si>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</si>
  <si>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</si>
  <si>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</si>
  <si>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</si>
  <si>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</si>
  <si>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</si>
  <si>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</si>
  <si>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</si>
  <si>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</si>
  <si>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</si>
  <si>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</si>
  <si>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</si>
  <si>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</si>
  <si>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</si>
  <si>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</si>
  <si>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</si>
  <si>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</si>
  <si>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</si>
  <si>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</si>
  <si>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</si>
  <si>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</si>
  <si>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</si>
  <si>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</si>
  <si>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</si>
  <si>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</si>
  <si>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</si>
  <si>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</si>
  <si>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</si>
  <si>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</si>
  <si>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</si>
  <si>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</si>
  <si>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</si>
  <si>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</si>
  <si>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</si>
  <si>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</si>
  <si>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</si>
  <si>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</si>
  <si>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</si>
  <si>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</si>
  <si>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</si>
  <si>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</si>
  <si>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</si>
  <si>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</si>
  <si>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</si>
  <si>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</si>
  <si>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</si>
  <si>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</si>
  <si>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</si>
  <si>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</si>
  <si>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</si>
  <si>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</si>
  <si>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</si>
  <si>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</si>
  <si>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</si>
  <si>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</si>
  <si>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</si>
  <si>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</si>
  <si>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</si>
  <si>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</si>
  <si>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</si>
  <si>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</si>
  <si>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</si>
  <si>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</si>
  <si>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</si>
  <si>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</si>
  <si>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</si>
  <si>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</si>
  <si>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</si>
  <si>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</si>
  <si>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</si>
  <si>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</si>
  <si>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</si>
  <si>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</si>
  <si>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</si>
  <si>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</si>
  <si>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</si>
  <si>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</si>
  <si>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</si>
  <si>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</si>
  <si>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</si>
  <si>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</si>
  <si>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</si>
  <si>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</si>
  <si>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</si>
  <si>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</si>
  <si>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</si>
  <si>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</si>
  <si>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</si>
  <si>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</si>
  <si>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</si>
  <si>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</si>
  <si>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</si>
  <si>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</si>
  <si>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</si>
  <si>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</si>
  <si>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</si>
  <si>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</si>
  <si>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</si>
  <si>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</si>
  <si>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</si>
  <si>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</si>
  <si>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</si>
  <si>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</si>
  <si>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</si>
  <si>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</si>
  <si>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</si>
  <si>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</si>
  <si>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</si>
  <si>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</si>
  <si>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</si>
  <si>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</si>
  <si>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</si>
  <si>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</si>
  <si>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</si>
  <si>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</si>
  <si>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</si>
  <si>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</si>
  <si>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</si>
  <si>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</si>
  <si>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</si>
  <si>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</si>
  <si>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</si>
  <si>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</si>
  <si>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</si>
  <si>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</si>
  <si>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</si>
  <si>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</si>
  <si>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</si>
  <si>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</si>
  <si>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</si>
  <si>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</si>
  <si>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</si>
  <si>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</si>
  <si>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</si>
  <si>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</si>
  <si>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</si>
  <si>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</si>
  <si>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</si>
  <si>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</si>
  <si>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</si>
  <si>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</si>
  <si>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</si>
  <si>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</si>
  <si>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</si>
  <si>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</si>
  <si>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</si>
  <si>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</si>
  <si>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</si>
  <si>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</si>
  <si>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</si>
  <si>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</si>
  <si>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</si>
  <si>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</si>
  <si>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</si>
  <si>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</si>
  <si>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</si>
  <si>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</si>
  <si>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</si>
  <si>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</si>
  <si>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</si>
  <si>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</si>
  <si>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</si>
  <si>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</si>
  <si>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</si>
  <si>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</si>
  <si>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</si>
  <si>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</si>
  <si>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</si>
  <si>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</si>
  <si>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</si>
  <si>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</si>
  <si>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</si>
  <si>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</si>
  <si>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</si>
  <si>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</si>
  <si>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</si>
  <si>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</si>
  <si>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</si>
  <si>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</si>
  <si>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</si>
  <si>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</si>
  <si>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</si>
  <si>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</si>
  <si>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</si>
  <si>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</si>
  <si>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</si>
  <si>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</si>
  <si>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</si>
  <si>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</si>
  <si>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</si>
  <si>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</si>
  <si>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</si>
  <si>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</si>
  <si>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</si>
  <si>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</si>
  <si>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</si>
  <si>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</si>
  <si>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</si>
  <si>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</si>
  <si>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</si>
  <si>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</si>
  <si>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</si>
  <si>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</si>
  <si>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</si>
  <si>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</si>
  <si>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</si>
  <si>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</si>
  <si>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</si>
  <si>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</si>
  <si>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</si>
  <si>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</si>
  <si>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</si>
  <si>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</si>
  <si>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</si>
  <si>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</si>
  <si>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</si>
  <si>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</si>
  <si>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</si>
  <si>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</si>
  <si>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</si>
  <si>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</si>
  <si>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</si>
  <si>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</si>
  <si>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</si>
  <si>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</si>
  <si>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</si>
  <si>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</si>
  <si>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</si>
  <si>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</si>
  <si>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</si>
  <si>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</si>
  <si>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</si>
  <si>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</si>
  <si>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</si>
  <si>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</si>
  <si>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</si>
  <si>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</si>
  <si>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</si>
  <si>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</si>
  <si>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</si>
  <si>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</si>
  <si>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</si>
  <si>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</si>
  <si>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</si>
  <si>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</si>
  <si>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</si>
  <si>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</si>
  <si>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</si>
  <si>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</si>
  <si>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</si>
  <si>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</si>
  <si>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</si>
  <si>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</si>
  <si>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</si>
  <si>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</si>
  <si>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</si>
  <si>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</si>
  <si>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</si>
  <si>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</si>
  <si>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</si>
  <si>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</si>
  <si>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</si>
  <si>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</si>
  <si>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</si>
  <si>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</si>
  <si>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</si>
  <si>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</si>
  <si>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</si>
  <si>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</si>
  <si>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</si>
  <si>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</si>
  <si>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</si>
  <si>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</si>
  <si>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</si>
  <si>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</si>
  <si>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</si>
  <si>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</si>
  <si>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</si>
  <si>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</si>
  <si>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</si>
  <si>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</si>
  <si>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</si>
  <si>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</si>
  <si>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</si>
  <si>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</si>
  <si>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</si>
  <si>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</si>
  <si>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</si>
  <si>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</si>
  <si>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</si>
  <si>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</si>
  <si>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</si>
  <si>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</si>
  <si>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</si>
  <si>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</si>
  <si>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</si>
  <si>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</si>
  <si>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</si>
  <si>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</si>
  <si>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</si>
  <si>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</si>
  <si>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</si>
  <si>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</si>
  <si>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</si>
  <si>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</si>
  <si>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</si>
  <si>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</si>
  <si>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</si>
  <si>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</si>
  <si>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</si>
  <si>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</si>
  <si>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</si>
  <si>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</si>
  <si>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</si>
  <si>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</si>
  <si>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</si>
  <si>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</si>
  <si>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</si>
  <si>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</si>
  <si>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</si>
  <si>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</si>
  <si>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</si>
  <si>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</si>
  <si>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</si>
  <si>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</si>
  <si>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</si>
  <si>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</si>
  <si>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</si>
  <si>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</si>
  <si>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</si>
  <si>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</si>
  <si>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</si>
  <si>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</si>
  <si>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</si>
  <si>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</si>
  <si>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</si>
  <si>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</si>
  <si>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</si>
  <si>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</si>
  <si>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</si>
  <si>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</si>
  <si>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</si>
  <si>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</si>
  <si>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</si>
  <si>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</si>
  <si>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</si>
  <si>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</si>
  <si>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</si>
  <si>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</si>
  <si>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</si>
  <si>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</si>
  <si>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</si>
  <si>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</si>
  <si>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</si>
  <si>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</si>
  <si>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</si>
  <si>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</si>
  <si>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</si>
  <si>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</si>
  <si>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</si>
  <si>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</si>
  <si>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</si>
  <si>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</si>
  <si>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</si>
  <si>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</si>
  <si>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</si>
  <si>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</si>
  <si>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</si>
  <si>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</si>
  <si>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</si>
  <si>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</si>
  <si>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</si>
  <si>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</si>
  <si>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</si>
  <si>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</si>
  <si>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</si>
  <si>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</si>
  <si>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</si>
  <si>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</si>
  <si>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</si>
  <si>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</si>
  <si>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</si>
  <si>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</si>
  <si>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</si>
  <si>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</si>
  <si>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</si>
  <si>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</si>
  <si>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</si>
  <si>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</si>
  <si>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</si>
  <si>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</si>
  <si>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</si>
  <si>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</si>
  <si>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</si>
  <si>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</si>
  <si>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</si>
  <si>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</si>
  <si>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</si>
  <si>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</si>
  <si>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</si>
  <si>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</si>
  <si>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</si>
  <si>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</si>
  <si>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</si>
  <si>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</si>
  <si>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</si>
  <si>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</si>
  <si>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</si>
  <si>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</si>
  <si>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</si>
  <si>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</si>
  <si>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</si>
  <si>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</si>
  <si>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</si>
  <si>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</si>
  <si>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</si>
  <si>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</si>
  <si>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</si>
  <si>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</si>
  <si>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</si>
  <si>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</si>
  <si>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</si>
  <si>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</si>
  <si>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</si>
  <si>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</si>
  <si>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</si>
  <si>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</si>
  <si>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</si>
  <si>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</si>
  <si>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</si>
  <si>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</si>
  <si>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</si>
  <si>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</si>
  <si>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</si>
  <si>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</si>
  <si>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</si>
  <si>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</si>
  <si>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</si>
  <si>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</si>
  <si>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</si>
  <si>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</si>
  <si>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</si>
  <si>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</si>
  <si>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</si>
  <si>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</si>
  <si>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</si>
  <si>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</si>
  <si>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</si>
  <si>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</si>
  <si>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</si>
  <si>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</si>
  <si>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</si>
  <si>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</si>
  <si>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</si>
  <si>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</si>
  <si>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</si>
  <si>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</si>
  <si>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</si>
  <si>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</si>
  <si>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</si>
  <si>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</si>
  <si>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</si>
  <si>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</si>
  <si>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</si>
  <si>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</si>
  <si>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</si>
  <si>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</si>
  <si>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</si>
  <si>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</si>
  <si>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</si>
  <si>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</si>
  <si>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</si>
  <si>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</si>
  <si>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</si>
  <si>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</si>
  <si>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</si>
  <si>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</si>
  <si>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</si>
  <si>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</si>
  <si>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</si>
  <si>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</si>
  <si>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</si>
  <si>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</si>
  <si>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</si>
  <si>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</si>
  <si>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</si>
  <si>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</si>
  <si>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</si>
  <si>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</si>
  <si>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</si>
  <si>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</si>
  <si>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</si>
  <si>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</si>
  <si>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</si>
  <si>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</si>
  <si>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</si>
  <si>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</si>
  <si>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</si>
  <si>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</si>
  <si>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</si>
  <si>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</si>
  <si>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</si>
  <si>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</si>
  <si>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</si>
  <si>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</si>
  <si>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</si>
  <si>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</si>
  <si>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</si>
  <si>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</si>
  <si>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</si>
  <si>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</si>
  <si>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</si>
  <si>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</si>
  <si>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</si>
  <si>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</si>
  <si>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</si>
  <si>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</si>
  <si>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</si>
  <si>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</si>
  <si>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</si>
  <si>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</si>
  <si>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</si>
  <si>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</si>
  <si>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</si>
  <si>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</si>
  <si>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</si>
  <si>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</si>
  <si>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</si>
  <si>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</si>
  <si>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</si>
  <si>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</si>
  <si>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</si>
  <si>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</si>
  <si>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</si>
  <si>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</si>
  <si>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</si>
  <si>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</si>
  <si>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</si>
  <si>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</si>
  <si>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</si>
  <si>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</si>
  <si>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</si>
  <si>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</si>
  <si>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</si>
  <si>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</si>
  <si>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</si>
  <si>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</si>
  <si>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</si>
  <si>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</si>
  <si>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</si>
  <si>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</si>
  <si>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</si>
  <si>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</si>
  <si>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</si>
  <si>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</si>
  <si>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</si>
  <si>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</si>
  <si>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</si>
  <si>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</si>
  <si>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</si>
  <si>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</si>
  <si>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</si>
  <si>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</si>
  <si>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</si>
  <si>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</si>
  <si>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</si>
  <si>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</si>
  <si>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</si>
  <si>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</si>
  <si>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</si>
  <si>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</si>
  <si>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</si>
  <si>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</si>
  <si>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</si>
  <si>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</si>
  <si>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</si>
  <si>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</si>
  <si>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</si>
  <si>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</si>
  <si>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</si>
  <si>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</si>
  <si>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</si>
  <si>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</si>
  <si>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</si>
  <si>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</si>
  <si>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</si>
  <si>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</si>
  <si>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</si>
  <si>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</si>
  <si>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</si>
  <si>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</si>
  <si>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</si>
  <si>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</si>
  <si>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</si>
  <si>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</si>
  <si>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</si>
  <si>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</si>
  <si>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</si>
  <si>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</si>
  <si>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</si>
  <si>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</si>
  <si>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</si>
  <si>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</si>
  <si>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</si>
  <si>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</si>
  <si>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</si>
  <si>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</si>
  <si>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</si>
  <si>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</si>
  <si>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</si>
  <si>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</si>
  <si>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</si>
  <si>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</si>
  <si>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</si>
  <si>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</si>
  <si>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</si>
  <si>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</si>
  <si>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</si>
  <si>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</si>
  <si>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</si>
  <si>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</si>
  <si>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</si>
  <si>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</si>
  <si>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</si>
  <si>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</si>
  <si>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</si>
  <si>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</si>
  <si>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</si>
  <si>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</si>
  <si>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</si>
  <si>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</si>
  <si>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</si>
  <si>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</si>
  <si>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</si>
  <si>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</si>
  <si>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</si>
  <si>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</si>
  <si>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</si>
  <si>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</si>
  <si>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</si>
  <si>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</si>
  <si>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</si>
  <si>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</si>
  <si>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</si>
  <si>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</si>
  <si>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</si>
  <si>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</si>
  <si>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</si>
  <si>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</si>
  <si>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</si>
  <si>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</si>
  <si>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</si>
  <si>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</si>
  <si>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</si>
  <si>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</si>
  <si>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</si>
  <si>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</si>
  <si>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</si>
  <si>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</si>
  <si>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</si>
  <si>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</si>
  <si>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</si>
  <si>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</si>
  <si>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</si>
  <si>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</si>
  <si>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</si>
  <si>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</si>
  <si>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</si>
  <si>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</si>
  <si>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</si>
  <si>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</si>
  <si>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</si>
  <si>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</si>
  <si>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</si>
  <si>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</si>
  <si>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</si>
  <si>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</si>
  <si>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</si>
  <si>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</si>
  <si>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</si>
  <si>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</si>
  <si>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</si>
  <si>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</si>
  <si>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</si>
  <si>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</si>
  <si>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</si>
  <si>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</si>
  <si>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</si>
  <si>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</si>
  <si>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</si>
  <si>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</si>
  <si>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</si>
  <si>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</si>
  <si>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</si>
  <si>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</si>
  <si>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</si>
  <si>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</si>
  <si>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</si>
  <si>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</si>
  <si>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</si>
  <si>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</si>
  <si>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</si>
  <si>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</si>
  <si>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</si>
  <si>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</si>
  <si>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</si>
  <si>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</si>
  <si>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</si>
  <si>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</si>
  <si>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</si>
  <si>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</si>
  <si>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</si>
  <si>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</si>
  <si>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</si>
  <si>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</si>
  <si>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</si>
  <si>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</si>
  <si>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</si>
  <si>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</si>
  <si>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</si>
  <si>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</si>
  <si>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</si>
  <si>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</si>
  <si>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</si>
  <si>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</si>
  <si>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</si>
  <si>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</si>
  <si>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</si>
  <si>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</si>
  <si>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</si>
  <si>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</si>
  <si>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</si>
  <si>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</si>
  <si>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</si>
  <si>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</si>
  <si>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</si>
  <si>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</si>
  <si>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</si>
  <si>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</si>
  <si>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</si>
  <si>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</si>
  <si>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</si>
  <si>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</si>
  <si>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</si>
  <si>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</si>
  <si>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</si>
  <si>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</si>
  <si>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</si>
  <si>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</si>
  <si>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</si>
  <si>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</si>
  <si>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</si>
  <si>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</si>
  <si>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</si>
  <si>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</si>
  <si>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</si>
  <si>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</si>
  <si>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</si>
  <si>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</si>
  <si>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</si>
  <si>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</si>
  <si>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</si>
  <si>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</si>
  <si>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</si>
  <si>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</si>
  <si>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</si>
  <si>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</si>
  <si>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</si>
  <si>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</si>
  <si>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</si>
  <si>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</si>
  <si>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</si>
  <si>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</si>
  <si>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</si>
  <si>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</si>
  <si>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</si>
  <si>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</si>
  <si>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</si>
  <si>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</si>
  <si>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</si>
  <si>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</si>
  <si>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</si>
  <si>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</si>
  <si>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</si>
  <si>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</si>
  <si>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</si>
  <si>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</si>
  <si>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</si>
  <si>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</si>
  <si>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</si>
  <si>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</si>
  <si>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</si>
  <si>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</si>
  <si>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</si>
  <si>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</si>
  <si>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</si>
  <si>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</si>
  <si>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</si>
  <si>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</si>
  <si>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</si>
  <si>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</si>
  <si>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</si>
  <si>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</si>
  <si>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</si>
  <si>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</si>
  <si>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</si>
  <si>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</si>
  <si>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</si>
  <si>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</si>
  <si>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</si>
  <si>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</si>
  <si>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</si>
  <si>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</si>
  <si>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</si>
  <si>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</si>
  <si>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</si>
  <si>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</si>
  <si>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</si>
  <si>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</si>
  <si>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</si>
  <si>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</si>
  <si>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</si>
  <si>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</si>
  <si>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</si>
  <si>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</si>
  <si>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</si>
  <si>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</si>
  <si>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</si>
  <si>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</si>
  <si>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</si>
  <si>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</si>
  <si>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</si>
  <si>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</si>
  <si>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</si>
  <si>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</si>
  <si>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</si>
  <si>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</si>
  <si>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</si>
  <si>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</si>
  <si>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</si>
  <si>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</si>
  <si>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</si>
  <si>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</si>
  <si>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</si>
  <si>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</si>
  <si>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</si>
  <si>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</si>
  <si>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</si>
  <si>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</si>
  <si>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</si>
  <si>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</si>
  <si>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</si>
  <si>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</si>
  <si>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</si>
  <si>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</si>
  <si>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</si>
  <si>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</si>
  <si>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</si>
  <si>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</si>
  <si>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</si>
  <si>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</si>
  <si>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</si>
  <si>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</si>
  <si>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</si>
  <si>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</si>
  <si>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</si>
  <si>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</si>
  <si>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</si>
  <si>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</si>
  <si>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</si>
  <si>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</si>
  <si>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</si>
  <si>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</si>
  <si>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</si>
  <si>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</si>
  <si>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</si>
  <si>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</si>
  <si>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</si>
  <si>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</si>
  <si>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</si>
  <si>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</si>
  <si>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</si>
  <si>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</si>
  <si>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</si>
  <si>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</si>
  <si>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</si>
  <si>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</si>
  <si>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</si>
  <si>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</si>
  <si>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</si>
  <si>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</si>
  <si>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</si>
  <si>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</si>
  <si>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</si>
  <si>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</si>
  <si>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</si>
  <si>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</si>
  <si>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</si>
  <si>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</si>
  <si>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</si>
  <si>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</si>
  <si>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</si>
  <si>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</si>
  <si>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</si>
  <si>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</si>
  <si>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</si>
  <si>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</si>
  <si>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</si>
  <si>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</si>
  <si>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</si>
  <si>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</si>
  <si>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</si>
  <si>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</si>
  <si>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</si>
  <si>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</si>
  <si>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</si>
  <si>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</si>
  <si>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</si>
  <si>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</si>
  <si>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</si>
  <si>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</si>
  <si>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</si>
  <si>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</si>
  <si>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</si>
  <si>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</si>
  <si>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</si>
  <si>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</si>
  <si>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</si>
  <si>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</si>
  <si>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</si>
  <si>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</si>
  <si>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</si>
  <si>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</si>
  <si>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</si>
  <si>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</si>
  <si>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</si>
  <si>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</si>
  <si>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</si>
  <si>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</si>
  <si>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</si>
  <si>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</si>
  <si>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</si>
  <si>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</si>
  <si>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</si>
  <si>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</si>
  <si>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</si>
  <si>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</si>
  <si>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</si>
  <si>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</si>
  <si>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</si>
  <si>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</si>
  <si>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</si>
  <si>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</si>
  <si>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</si>
  <si>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</si>
  <si>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</si>
  <si>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</si>
  <si>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</si>
  <si>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</si>
  <si>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</si>
  <si>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</si>
  <si>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</si>
  <si>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</si>
  <si>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</si>
  <si>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</si>
  <si>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</si>
  <si>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</si>
  <si>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</si>
  <si>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</si>
  <si>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</si>
  <si>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</si>
  <si>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</si>
  <si>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</si>
  <si>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</si>
  <si>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</si>
  <si>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</si>
  <si>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</si>
  <si>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</si>
  <si>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</si>
  <si>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</si>
  <si>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</si>
  <si>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</si>
  <si>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</si>
  <si>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</si>
  <si>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</si>
  <si>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</si>
  <si>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</si>
  <si>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</si>
  <si>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</si>
  <si>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</si>
  <si>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</si>
  <si>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</si>
  <si>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</si>
  <si>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</si>
  <si>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</si>
  <si>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</si>
  <si>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</si>
  <si>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</si>
  <si>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</si>
  <si>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</si>
  <si>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</si>
  <si>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</si>
  <si>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</si>
  <si>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</si>
  <si>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</si>
  <si>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</si>
  <si>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</si>
  <si>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</si>
  <si>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</si>
  <si>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</si>
  <si>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</si>
  <si>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</si>
  <si>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</si>
  <si>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</si>
  <si>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</si>
  <si>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</si>
  <si>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</si>
  <si>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</si>
  <si>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</si>
  <si>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</si>
  <si>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</si>
  <si>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</si>
  <si>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</si>
  <si>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</si>
  <si>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</si>
  <si>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</si>
  <si>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</si>
  <si>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</si>
  <si>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</si>
  <si>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</si>
  <si>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</si>
  <si>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</si>
  <si>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</si>
  <si>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</si>
  <si>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</si>
  <si>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</si>
  <si>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</si>
  <si>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</si>
  <si>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</si>
  <si>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</si>
  <si>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</si>
  <si>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</si>
  <si>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</si>
  <si>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</si>
  <si>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</si>
  <si>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</si>
  <si>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</si>
  <si>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</si>
  <si>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</si>
  <si>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</si>
  <si>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</si>
  <si>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</si>
  <si>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</si>
  <si>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</si>
  <si>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</si>
  <si>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</si>
  <si>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</si>
  <si>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</si>
  <si>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</si>
  <si>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</si>
  <si>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</si>
  <si>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</si>
  <si>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</si>
  <si>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</si>
  <si>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</si>
  <si>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</si>
  <si>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</si>
  <si>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</si>
  <si>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</si>
  <si>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</si>
  <si>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</si>
  <si>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</si>
  <si>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</si>
  <si>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</si>
  <si>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</si>
  <si>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</si>
  <si>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</si>
  <si>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</si>
  <si>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</si>
  <si>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</si>
  <si>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</si>
  <si>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</si>
  <si>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</si>
  <si>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</si>
  <si>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</si>
  <si>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</si>
  <si>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</si>
  <si>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</si>
  <si>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</si>
  <si>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</si>
  <si>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</si>
  <si>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</si>
  <si>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</si>
  <si>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</si>
  <si>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</si>
  <si>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</si>
  <si>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</si>
  <si>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</si>
  <si>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</si>
  <si>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</si>
  <si>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</si>
  <si>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</si>
  <si>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</si>
  <si>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</si>
  <si>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</si>
  <si>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</si>
  <si>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</si>
  <si>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</si>
  <si>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</si>
  <si>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</si>
  <si>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</si>
  <si>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</si>
  <si>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</si>
  <si>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</si>
  <si>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</si>
  <si>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</si>
  <si>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</si>
  <si>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</si>
  <si>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</si>
  <si>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</si>
  <si>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</si>
  <si>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</si>
  <si>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</si>
  <si>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</si>
  <si>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</si>
  <si>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</si>
  <si>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</si>
  <si>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</si>
  <si>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</si>
  <si>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</si>
  <si>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</si>
  <si>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</si>
  <si>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</si>
  <si>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</si>
  <si>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</si>
  <si>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</si>
  <si>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</si>
  <si>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</si>
  <si>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</si>
  <si>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</si>
  <si>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</si>
  <si>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</si>
  <si>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</si>
  <si>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</si>
  <si>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</si>
  <si>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</si>
  <si>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</si>
  <si>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</si>
  <si>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</si>
  <si>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</si>
  <si>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</si>
  <si>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</si>
  <si>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</si>
  <si>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</si>
  <si>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</si>
  <si>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</si>
  <si>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</si>
  <si>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</si>
  <si>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</si>
  <si>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</si>
  <si>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</si>
  <si>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</si>
  <si>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</si>
  <si>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</si>
  <si>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</si>
  <si>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</si>
  <si>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</si>
  <si>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</si>
  <si>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</si>
  <si>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</si>
  <si>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</si>
  <si>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</si>
  <si>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</si>
  <si>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</si>
  <si>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</si>
  <si>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</si>
  <si>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</si>
  <si>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</si>
  <si>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</si>
  <si>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</si>
  <si>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</si>
  <si>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</si>
  <si>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</si>
  <si>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</si>
  <si>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</si>
  <si>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</si>
  <si>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</si>
  <si>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</si>
  <si>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</si>
  <si>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</si>
  <si>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</si>
  <si>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</si>
  <si>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</si>
  <si>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</si>
  <si>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</si>
  <si>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</si>
  <si>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</si>
  <si>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</si>
  <si>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</si>
  <si>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</si>
  <si>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</si>
  <si>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</si>
  <si>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</si>
  <si>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</si>
  <si>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</si>
  <si>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</si>
  <si>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</si>
  <si>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</si>
  <si>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</si>
  <si>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</si>
  <si>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</si>
  <si>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</si>
  <si>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</si>
  <si>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</si>
  <si>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</si>
  <si>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</si>
  <si>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</si>
  <si>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</si>
  <si>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</si>
  <si>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</si>
  <si>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</si>
  <si>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</si>
  <si>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</si>
  <si>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</si>
  <si>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</si>
  <si>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</si>
  <si>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</si>
  <si>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</si>
  <si>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</si>
  <si>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</si>
  <si>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</si>
  <si>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</si>
  <si>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</si>
  <si>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</si>
  <si>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</si>
  <si>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</si>
  <si>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</si>
  <si>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</si>
  <si>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</si>
  <si>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</si>
  <si>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</si>
  <si>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</si>
  <si>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</si>
  <si>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</si>
  <si>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</si>
  <si>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</si>
  <si>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</si>
  <si>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</si>
  <si>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</si>
  <si>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</si>
  <si>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</si>
  <si>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</si>
  <si>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</si>
  <si>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</si>
  <si>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</si>
  <si>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</si>
  <si>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</si>
  <si>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</si>
  <si>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</si>
  <si>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</si>
  <si>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</si>
  <si>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</si>
  <si>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</si>
  <si>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</si>
  <si>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</si>
  <si>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</si>
  <si>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</si>
  <si>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</si>
  <si>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</si>
  <si>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</si>
  <si>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</si>
  <si>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</si>
  <si>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</si>
  <si>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</si>
  <si>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</si>
  <si>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</si>
  <si>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</si>
  <si>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</si>
  <si>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</si>
  <si>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</si>
  <si>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</si>
  <si>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</si>
  <si>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</si>
  <si>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</si>
  <si>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</si>
  <si>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</si>
  <si>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</si>
  <si>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</si>
  <si>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</si>
  <si>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</si>
  <si>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</si>
  <si>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</si>
  <si>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</si>
  <si>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</si>
  <si>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</si>
  <si>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</si>
  <si>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</si>
  <si>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</si>
  <si>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</si>
  <si>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</si>
  <si>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</si>
  <si>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</si>
  <si>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</si>
  <si>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</si>
  <si>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</si>
  <si>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</si>
  <si>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</si>
  <si>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</si>
  <si>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</si>
  <si>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</si>
  <si>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</si>
  <si>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</si>
  <si>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</si>
  <si>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</si>
  <si>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</si>
  <si>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</si>
  <si>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</si>
  <si>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</si>
  <si>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</si>
  <si>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</si>
  <si>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</si>
  <si>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</si>
  <si>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</si>
  <si>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</si>
  <si>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</si>
  <si>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</si>
  <si>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</si>
  <si>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</si>
  <si>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</si>
  <si>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</si>
  <si>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</si>
  <si>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</si>
  <si>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</si>
  <si>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</si>
  <si>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</si>
  <si>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</si>
  <si>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</si>
  <si>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</si>
  <si>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</si>
  <si>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</si>
  <si>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</si>
  <si>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</si>
  <si>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</si>
  <si>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</si>
  <si>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</si>
  <si>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</si>
  <si>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</si>
  <si>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</si>
  <si>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</si>
  <si>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</si>
  <si>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</si>
  <si>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</si>
  <si>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</si>
  <si>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</si>
  <si>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</si>
  <si>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</si>
  <si>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</si>
  <si>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</si>
  <si>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</si>
  <si>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</si>
  <si>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</si>
  <si>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</si>
  <si>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</si>
  <si>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</si>
  <si>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</si>
  <si>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</si>
  <si>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</si>
  <si>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</si>
  <si>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</si>
  <si>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</si>
  <si>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</si>
  <si>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</si>
  <si>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</si>
  <si>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</si>
  <si>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</si>
  <si>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</si>
  <si>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</si>
  <si>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</si>
  <si>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</si>
  <si>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</si>
  <si>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</si>
  <si>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</si>
  <si>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</si>
  <si>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</si>
  <si>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</si>
  <si>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</si>
  <si>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</si>
  <si>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</si>
  <si>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</si>
  <si>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</si>
  <si>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</si>
  <si>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</si>
  <si>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</si>
  <si>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</si>
  <si>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</si>
  <si>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</si>
  <si>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</si>
  <si>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</si>
  <si>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</si>
  <si>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</si>
  <si>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</si>
  <si>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</si>
  <si>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</si>
  <si>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</si>
  <si>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</si>
  <si>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</si>
  <si>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</si>
  <si>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</si>
  <si>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</si>
  <si>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</si>
  <si>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</si>
  <si>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</si>
  <si>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</si>
  <si>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</si>
  <si>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</si>
  <si>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</si>
  <si>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</si>
  <si>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</si>
  <si>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</si>
  <si>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</si>
  <si>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</si>
  <si>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</si>
  <si>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</si>
  <si>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</si>
  <si>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</si>
  <si>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</si>
  <si>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</si>
  <si>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</si>
  <si>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</si>
  <si>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</si>
  <si>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</si>
  <si>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</si>
  <si>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</si>
  <si>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</si>
  <si>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</si>
  <si>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</si>
  <si>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</si>
  <si>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</si>
  <si>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</si>
  <si>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</si>
  <si>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</si>
  <si>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</si>
  <si>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</si>
  <si>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</si>
  <si>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</si>
  <si>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</si>
  <si>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</si>
  <si>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</si>
  <si>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</si>
  <si>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</si>
  <si>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</si>
  <si>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</si>
  <si>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</si>
  <si>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</si>
  <si>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</si>
  <si>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</si>
  <si>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</si>
  <si>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</si>
  <si>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</si>
  <si>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</si>
  <si>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</si>
  <si>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</si>
  <si>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</si>
  <si>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</si>
  <si>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</si>
  <si>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</si>
  <si>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</si>
  <si>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</si>
  <si>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</si>
  <si>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</si>
  <si>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</si>
  <si>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</si>
  <si>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</si>
  <si>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</si>
  <si>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</si>
  <si>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</si>
  <si>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</si>
  <si>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</si>
  <si>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</si>
  <si>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</si>
  <si>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</si>
  <si>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</si>
  <si>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</si>
  <si>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</si>
  <si>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</si>
  <si>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</si>
  <si>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</si>
  <si>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</si>
  <si>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</si>
  <si>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</si>
  <si>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</si>
  <si>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</si>
  <si>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</si>
  <si>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</si>
  <si>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</si>
  <si>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</si>
  <si>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</si>
  <si>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</si>
  <si>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</si>
  <si>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</si>
  <si>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</si>
  <si>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</si>
  <si>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</si>
  <si>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</si>
  <si>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</si>
  <si>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</si>
  <si>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</si>
  <si>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</si>
  <si>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</si>
  <si>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</si>
  <si>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</si>
  <si>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</si>
  <si>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</si>
  <si>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</si>
  <si>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</si>
  <si>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</si>
  <si>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</si>
  <si>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</si>
  <si>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</si>
  <si>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</si>
  <si>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</si>
  <si>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</si>
  <si>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</si>
  <si>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</si>
  <si>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</si>
  <si>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</si>
  <si>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</si>
  <si>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</si>
  <si>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</si>
  <si>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</si>
  <si>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</si>
  <si>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</si>
  <si>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</si>
  <si>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</si>
  <si>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</si>
  <si>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</si>
  <si>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</si>
  <si>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</si>
  <si>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</si>
  <si>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</si>
  <si>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</si>
  <si>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</si>
  <si>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</si>
  <si>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</si>
  <si>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</si>
  <si>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</si>
  <si>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</si>
  <si>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</si>
  <si>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</si>
  <si>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</si>
  <si>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</si>
  <si>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</si>
  <si>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</si>
  <si>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</si>
  <si>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</si>
  <si>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</si>
  <si>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</si>
  <si>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</si>
  <si>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</si>
  <si>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</si>
  <si>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</si>
  <si>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</si>
  <si>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</si>
  <si>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</si>
  <si>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</si>
  <si>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</si>
  <si>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</si>
  <si>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</si>
  <si>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</si>
  <si>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</si>
  <si>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</si>
  <si>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</si>
  <si>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</si>
  <si>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</si>
  <si>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</si>
  <si>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</si>
  <si>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</si>
  <si>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</si>
  <si>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</si>
  <si>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</si>
  <si>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</si>
  <si>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</si>
  <si>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</si>
  <si>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</si>
  <si>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</si>
  <si>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</si>
  <si>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</si>
  <si>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</si>
  <si>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</si>
  <si>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</si>
  <si>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</si>
  <si>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</si>
  <si>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</si>
  <si>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</si>
  <si>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</si>
  <si>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</si>
  <si>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</si>
  <si>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</si>
  <si>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</si>
  <si>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</si>
  <si>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</si>
  <si>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</si>
  <si>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</si>
  <si>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</si>
  <si>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</si>
  <si>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</si>
  <si>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</si>
  <si>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</si>
  <si>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</si>
  <si>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</si>
  <si>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</si>
  <si>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</si>
  <si>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</si>
  <si>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</si>
  <si>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</si>
  <si>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</si>
  <si>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</si>
  <si>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</si>
  <si>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</si>
  <si>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</si>
  <si>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</si>
  <si>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</si>
  <si>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</si>
  <si>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</si>
  <si>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</si>
  <si>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</si>
  <si>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</si>
  <si>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</si>
  <si>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</si>
  <si>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</si>
  <si>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</si>
  <si>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</si>
  <si>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</si>
  <si>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</si>
  <si>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</si>
  <si>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</si>
  <si>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</si>
  <si>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</si>
  <si>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</si>
  <si>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</si>
  <si>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</si>
  <si>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</si>
  <si>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</si>
  <si>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</si>
  <si>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</si>
  <si>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</si>
  <si>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</si>
  <si>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</si>
  <si>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</si>
  <si>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</si>
  <si>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</si>
  <si>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</si>
  <si>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</si>
  <si>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</si>
  <si>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</si>
  <si>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</si>
  <si>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</si>
  <si>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</si>
  <si>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</si>
  <si>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</si>
  <si>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</si>
  <si>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</si>
  <si>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</si>
  <si>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</si>
  <si>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</si>
  <si>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</si>
  <si>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</si>
  <si>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</si>
  <si>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</si>
  <si>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</si>
  <si>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</si>
  <si>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</si>
  <si>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</si>
  <si>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</si>
  <si>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</si>
  <si>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</si>
  <si>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</si>
  <si>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</si>
  <si>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</si>
  <si>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</si>
  <si>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</si>
  <si>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</si>
  <si>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</si>
  <si>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</si>
  <si>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</si>
  <si>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</si>
  <si>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</si>
  <si>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</si>
  <si>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</si>
  <si>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</si>
  <si>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</si>
  <si>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</si>
  <si>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</si>
  <si>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</si>
  <si>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</si>
  <si>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</si>
  <si>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</si>
  <si>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</si>
  <si>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</si>
  <si>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</si>
  <si>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</si>
  <si>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</si>
  <si>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</si>
  <si>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</si>
  <si>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</si>
  <si>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</si>
  <si>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</si>
  <si>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</si>
  <si>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</si>
  <si>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</si>
  <si>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</si>
  <si>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</si>
  <si>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</si>
  <si>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</si>
  <si>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</si>
  <si>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</si>
  <si>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</si>
  <si>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</si>
  <si>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</si>
  <si>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</si>
  <si>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</si>
  <si>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</si>
  <si>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</si>
  <si>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</si>
  <si>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</si>
  <si>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</si>
  <si>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</si>
  <si>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</si>
  <si>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</si>
  <si>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</si>
  <si>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</si>
  <si>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</si>
  <si>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</si>
  <si>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</si>
  <si>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</si>
  <si>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</si>
  <si>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</si>
  <si>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</si>
  <si>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</si>
  <si>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</si>
  <si>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</si>
  <si>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</si>
  <si>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</si>
  <si>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</si>
  <si>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</si>
  <si>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</si>
  <si>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</si>
  <si>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</si>
  <si>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</si>
  <si>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</si>
  <si>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</si>
  <si>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</si>
  <si>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</si>
  <si>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</si>
  <si>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</si>
  <si>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</si>
  <si>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</si>
  <si>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</si>
  <si>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</si>
  <si>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</si>
  <si>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</si>
  <si>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</si>
  <si>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</si>
  <si>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</si>
  <si>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</si>
  <si>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</si>
  <si>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</si>
  <si>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</si>
  <si>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</si>
  <si>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</si>
  <si>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</si>
  <si>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</si>
  <si>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</si>
  <si>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</si>
  <si>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</si>
  <si>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</si>
  <si>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</si>
  <si>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</si>
  <si>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</si>
  <si>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</si>
  <si>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</si>
  <si>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</si>
  <si>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</si>
  <si>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</si>
  <si>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</si>
  <si>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</si>
  <si>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</si>
  <si>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</si>
  <si>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</si>
  <si>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</si>
  <si>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</si>
  <si>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</si>
  <si>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</si>
  <si>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</si>
  <si>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</si>
  <si>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</si>
  <si>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</si>
  <si>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</si>
  <si>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</si>
  <si>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</si>
  <si>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</si>
  <si>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</si>
  <si>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</si>
  <si>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</si>
  <si>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</si>
  <si>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</si>
  <si>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</si>
  <si>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</si>
  <si>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</si>
  <si>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</si>
  <si>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</si>
  <si>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</si>
  <si>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</si>
  <si>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</si>
  <si>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</si>
  <si>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</si>
  <si>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</si>
  <si>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</si>
  <si>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</si>
  <si>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</si>
  <si>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</si>
  <si>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</si>
  <si>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</si>
  <si>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</si>
  <si>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</si>
  <si>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</si>
  <si>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</si>
  <si>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</si>
  <si>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</si>
  <si>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</si>
  <si>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</si>
  <si>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</si>
  <si>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</si>
  <si>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</si>
  <si>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</si>
  <si>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</si>
  <si>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</si>
  <si>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</si>
  <si>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</si>
  <si>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</si>
  <si>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</si>
  <si>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</si>
  <si>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</si>
  <si>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</si>
  <si>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</si>
  <si>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</si>
  <si>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</si>
  <si>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</si>
  <si>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</si>
  <si>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</si>
  <si>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</si>
  <si>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</si>
  <si>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</si>
  <si>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</si>
  <si>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</si>
  <si>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</si>
  <si>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</si>
  <si>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</si>
  <si>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</si>
  <si>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</si>
  <si>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</si>
  <si>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</si>
  <si>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</si>
  <si>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</si>
  <si>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</si>
  <si>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</si>
  <si>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</si>
  <si>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</si>
  <si>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</si>
  <si>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</si>
  <si>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</si>
  <si>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</si>
  <si>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</si>
  <si>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</si>
  <si>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</si>
  <si>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</si>
  <si>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</si>
  <si>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</si>
  <si>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</si>
  <si>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</si>
  <si>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</si>
  <si>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</si>
  <si>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</si>
  <si>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</si>
  <si>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</si>
  <si>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</si>
  <si>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</si>
  <si>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</si>
  <si>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</si>
  <si>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</si>
  <si>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</si>
  <si>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</si>
  <si>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</si>
  <si>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</si>
  <si>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</si>
  <si>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</si>
  <si>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</si>
  <si>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</si>
  <si>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</si>
  <si>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</si>
  <si>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</si>
  <si>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</si>
  <si>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</si>
  <si>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</si>
  <si>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</si>
  <si>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</si>
  <si>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</si>
  <si>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</si>
  <si>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</si>
  <si>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</si>
  <si>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</si>
  <si>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</si>
  <si>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</si>
  <si>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</si>
  <si>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</si>
  <si>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</si>
  <si>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</si>
  <si>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</si>
  <si>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</si>
  <si>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</si>
  <si>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</si>
  <si>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</si>
  <si>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</si>
  <si>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</si>
  <si>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</si>
  <si>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</si>
  <si>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</si>
  <si>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</si>
  <si>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</si>
  <si>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</si>
  <si>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</si>
  <si>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</si>
  <si>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</si>
  <si>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</si>
  <si>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</si>
  <si>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</si>
  <si>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</si>
  <si>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</si>
  <si>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</si>
  <si>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</si>
  <si>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</si>
  <si>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</si>
  <si>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</si>
  <si>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</si>
  <si>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</si>
  <si>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</si>
  <si>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</si>
  <si>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</si>
  <si>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</si>
  <si>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</si>
  <si>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</si>
  <si>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</si>
  <si>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</si>
  <si>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</si>
  <si>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</si>
  <si>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</si>
  <si>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</si>
  <si>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</si>
  <si>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</si>
  <si>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</si>
  <si>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</si>
  <si>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</si>
  <si>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</si>
  <si>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</si>
  <si>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</si>
  <si>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</si>
  <si>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</si>
  <si>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</si>
  <si>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</si>
  <si>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</si>
  <si>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</si>
  <si>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</si>
  <si>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</si>
  <si>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</si>
  <si>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</si>
  <si>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</si>
  <si>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</si>
  <si>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</si>
  <si>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</si>
  <si>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</si>
  <si>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</si>
  <si>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</si>
  <si>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</si>
  <si>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</si>
  <si>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</si>
  <si>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</si>
  <si>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</si>
  <si>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</si>
  <si>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</si>
  <si>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</si>
  <si>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</si>
  <si>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</si>
  <si>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</si>
  <si>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</si>
  <si>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</si>
  <si>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</si>
  <si>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</si>
  <si>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</si>
  <si>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</si>
  <si>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</si>
  <si>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</si>
  <si>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</si>
  <si>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</si>
  <si>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</si>
  <si>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</si>
  <si>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</si>
  <si>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</si>
  <si>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</si>
  <si>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</si>
  <si>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</si>
  <si>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</si>
  <si>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</si>
  <si>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</si>
  <si>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</si>
  <si>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</si>
  <si>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</si>
  <si>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</si>
  <si>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</si>
  <si>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</si>
  <si>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</si>
  <si>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</si>
  <si>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</si>
  <si>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</si>
  <si>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</si>
  <si>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</si>
  <si>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</si>
  <si>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</si>
  <si>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</si>
  <si>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</si>
  <si>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</si>
  <si>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</si>
  <si>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</si>
  <si>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</si>
  <si>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</si>
  <si>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</si>
  <si>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</si>
  <si>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</si>
  <si>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</si>
  <si>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</si>
  <si>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</si>
  <si>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</si>
  <si>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</si>
  <si>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</si>
  <si>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</si>
  <si>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</si>
  <si>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</si>
  <si>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</si>
  <si>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</si>
  <si>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</si>
  <si>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</si>
  <si>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</si>
  <si>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</si>
  <si>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</si>
  <si>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</si>
  <si>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</si>
  <si>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</si>
  <si>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</si>
  <si>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</si>
  <si>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</si>
  <si>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</si>
  <si>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</si>
  <si>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</si>
  <si>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</si>
  <si>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</si>
  <si>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</si>
  <si>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</si>
  <si>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</si>
  <si>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</si>
  <si>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</si>
  <si>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</si>
  <si>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</si>
  <si>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</si>
  <si>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</si>
  <si>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</si>
  <si>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</si>
  <si>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</si>
  <si>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</si>
  <si>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</si>
  <si>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</si>
  <si>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</si>
  <si>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</si>
  <si>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</si>
  <si>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</si>
  <si>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</si>
  <si>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</si>
  <si>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</si>
  <si>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</si>
  <si>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</si>
  <si>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</si>
  <si>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</si>
  <si>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</si>
  <si>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</si>
  <si>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</si>
  <si>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</si>
  <si>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</si>
  <si>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</si>
  <si>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</si>
  <si>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</si>
  <si>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</si>
  <si>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</si>
  <si>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</si>
  <si>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</si>
  <si>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</si>
  <si>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</si>
  <si>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</si>
  <si>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</si>
  <si>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</si>
  <si>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</si>
  <si>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</si>
  <si>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</si>
  <si>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</si>
  <si>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</si>
  <si>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</si>
  <si>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</si>
  <si>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</si>
  <si>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</si>
  <si>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</si>
  <si>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</si>
  <si>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</si>
  <si>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</si>
  <si>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</si>
  <si>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</si>
  <si>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</si>
  <si>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</si>
  <si>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</si>
  <si>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</si>
  <si>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</si>
  <si>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</si>
  <si>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</si>
  <si>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</si>
  <si>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</si>
  <si>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</si>
  <si>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</si>
  <si>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</si>
  <si>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</si>
  <si>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</si>
  <si>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</si>
  <si>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</si>
  <si>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</si>
  <si>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</si>
  <si>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</si>
  <si>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</si>
  <si>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</si>
  <si>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</si>
  <si>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</si>
  <si>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</si>
  <si>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</si>
  <si>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</si>
  <si>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</si>
  <si>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</si>
  <si>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</si>
  <si>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</si>
  <si>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</si>
  <si>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</si>
  <si>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</si>
  <si>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</si>
  <si>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</si>
  <si>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</si>
  <si>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</si>
  <si>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</si>
  <si>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</si>
  <si>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</si>
  <si>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</si>
  <si>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</si>
  <si>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</si>
  <si>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</si>
  <si>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</si>
  <si>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</si>
  <si>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</si>
  <si>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</si>
  <si>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</si>
  <si>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</si>
  <si>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</si>
  <si>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</si>
  <si>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</si>
  <si>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</si>
  <si>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</si>
  <si>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</si>
  <si>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</si>
  <si>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</si>
  <si>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</si>
  <si>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</si>
  <si>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</si>
  <si>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</si>
  <si>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</si>
  <si>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</si>
  <si>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</si>
  <si>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</si>
  <si>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</si>
  <si>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</si>
  <si>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</si>
  <si>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</si>
  <si>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</si>
  <si>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</si>
  <si>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</si>
  <si>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</si>
  <si>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</si>
  <si>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</si>
  <si>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</si>
  <si>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</si>
  <si>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</si>
  <si>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</si>
  <si>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</si>
  <si>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</si>
  <si>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</si>
  <si>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</si>
  <si>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</si>
  <si>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</si>
  <si>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</si>
  <si>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</si>
  <si>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</si>
  <si>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</si>
  <si>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</si>
  <si>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</si>
  <si>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</si>
  <si>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</si>
  <si>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</si>
  <si>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</si>
  <si>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</si>
  <si>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</si>
  <si>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</si>
  <si>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</si>
  <si>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</si>
  <si>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</si>
  <si>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</si>
  <si>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</si>
  <si>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</si>
  <si>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</si>
  <si>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</si>
  <si>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</si>
  <si>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</si>
  <si>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</si>
  <si>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</si>
  <si>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</si>
  <si>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</si>
  <si>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</si>
  <si>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</si>
  <si>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</si>
  <si>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</si>
  <si>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</si>
  <si>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</si>
  <si>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</si>
  <si>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</si>
  <si>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</si>
  <si>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</si>
  <si>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</si>
  <si>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</si>
  <si>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</si>
  <si>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</si>
  <si>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</si>
  <si>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</si>
  <si>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</si>
  <si>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</si>
  <si>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</si>
  <si>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</si>
  <si>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</si>
  <si>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</si>
  <si>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</si>
  <si>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</si>
  <si>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</si>
  <si>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</si>
  <si>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</si>
  <si>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</si>
  <si>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</si>
  <si>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</si>
  <si>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</si>
  <si>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</si>
  <si>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</si>
  <si>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</si>
  <si>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</si>
  <si>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</si>
  <si>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</si>
  <si>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</si>
  <si>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</si>
  <si>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</si>
  <si>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</si>
  <si>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</si>
  <si>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</si>
  <si>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</si>
  <si>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</si>
  <si>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</si>
  <si>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</si>
  <si>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</si>
  <si>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</si>
  <si>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</si>
  <si>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</si>
  <si>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</si>
  <si>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</si>
  <si>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</si>
  <si>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</si>
  <si>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</si>
  <si>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</si>
  <si>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</si>
  <si>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</si>
  <si>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</si>
  <si>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</si>
  <si>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</si>
  <si>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</si>
  <si>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</si>
  <si>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</si>
  <si>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</si>
  <si>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</si>
  <si>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</si>
  <si>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</si>
  <si>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</si>
  <si>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</si>
  <si>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</si>
  <si>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</si>
  <si>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</si>
  <si>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</si>
  <si>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</si>
  <si>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</si>
  <si>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</si>
  <si>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</si>
  <si>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</si>
  <si>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</si>
  <si>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</si>
  <si>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</si>
  <si>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</si>
  <si>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</si>
  <si>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</si>
  <si>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</si>
  <si>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</si>
  <si>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</si>
  <si>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</si>
  <si>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</si>
  <si>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</si>
  <si>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</si>
  <si>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</si>
  <si>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</si>
  <si>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</si>
  <si>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</si>
  <si>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</si>
  <si>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</si>
  <si>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</si>
  <si>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</si>
  <si>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</si>
  <si>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</si>
  <si>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</si>
  <si>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</si>
  <si>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</si>
  <si>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</si>
  <si>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</si>
  <si>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</si>
  <si>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</si>
  <si>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</si>
  <si>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</si>
  <si>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</si>
  <si>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</si>
  <si>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</si>
  <si>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</si>
  <si>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</si>
  <si>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</si>
  <si>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</si>
  <si>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</si>
  <si>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</si>
  <si>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</si>
  <si>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</si>
  <si>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</si>
  <si>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</si>
  <si>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</si>
  <si>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</si>
  <si>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</si>
  <si>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</si>
  <si>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</si>
  <si>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</si>
  <si>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</si>
  <si>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</si>
  <si>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</si>
  <si>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</si>
  <si>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</si>
  <si>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</si>
  <si>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</si>
  <si>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</si>
  <si>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</si>
  <si>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</si>
  <si>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</si>
  <si>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</si>
  <si>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</si>
  <si>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</si>
  <si>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</si>
  <si>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</si>
  <si>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</si>
  <si>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</si>
  <si>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</si>
  <si>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</si>
  <si>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</si>
  <si>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</si>
  <si>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</si>
  <si>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</si>
  <si>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</si>
  <si>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</si>
  <si>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</si>
  <si>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</si>
  <si>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</si>
  <si>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</si>
  <si>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</si>
  <si>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</si>
  <si>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</si>
  <si>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</si>
  <si>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</si>
  <si>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</si>
  <si>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</si>
  <si>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</si>
  <si>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</si>
  <si>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</si>
  <si>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</si>
  <si>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</si>
  <si>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</si>
  <si>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</si>
  <si>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</si>
  <si>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</si>
  <si>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</si>
  <si>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</si>
  <si>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</si>
  <si>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</si>
  <si>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</si>
  <si>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</si>
  <si>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</si>
  <si>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</si>
  <si>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</si>
  <si>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</si>
  <si>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</si>
  <si>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</si>
  <si>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</si>
  <si>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</si>
  <si>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</si>
  <si>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</si>
  <si>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</si>
  <si>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</si>
  <si>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</si>
  <si>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</si>
  <si>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</si>
  <si>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</si>
  <si>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</si>
  <si>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</si>
  <si>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</si>
  <si>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</si>
  <si>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</si>
  <si>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</si>
  <si>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</si>
  <si>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</si>
  <si>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</si>
  <si>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</si>
  <si>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</si>
  <si>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</si>
  <si>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</si>
  <si>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</si>
  <si>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</si>
  <si>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</si>
  <si>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</si>
  <si>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</si>
  <si>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</si>
  <si>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</si>
  <si>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</si>
  <si>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</si>
  <si>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</si>
  <si>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</si>
  <si>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</si>
  <si>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</si>
  <si>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</si>
  <si>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</si>
  <si>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</si>
  <si>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</si>
  <si>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</si>
  <si>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</si>
  <si>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</si>
  <si>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</si>
  <si>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</si>
  <si>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</si>
  <si>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</si>
  <si>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</si>
  <si>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</si>
  <si>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</si>
  <si>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</si>
  <si>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</si>
  <si>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</si>
  <si>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</si>
  <si>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</si>
  <si>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</si>
  <si>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</si>
  <si>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</si>
  <si>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</si>
  <si>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</si>
  <si>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</si>
  <si>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</si>
  <si>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</si>
  <si>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</si>
  <si>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</si>
  <si>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</si>
  <si>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</si>
  <si>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</si>
  <si>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</si>
  <si>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</si>
  <si>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</si>
  <si>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</si>
  <si>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</si>
  <si>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</si>
  <si>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</si>
  <si>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</si>
  <si>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</si>
  <si>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</si>
  <si>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</si>
  <si>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</si>
  <si>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</si>
  <si>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</si>
  <si>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</si>
  <si>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</si>
  <si>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</si>
  <si>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</si>
  <si>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</si>
  <si>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</si>
  <si>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</si>
  <si>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</si>
  <si>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</si>
  <si>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</si>
  <si>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</si>
  <si>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</si>
  <si>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</si>
  <si>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</si>
  <si>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</si>
  <si>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</si>
  <si>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</si>
  <si>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</si>
  <si>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</si>
  <si>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</si>
  <si>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</si>
  <si>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</si>
  <si>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</si>
  <si>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</si>
  <si>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</si>
  <si>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</si>
  <si>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</si>
  <si>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</si>
  <si>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</si>
  <si>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</si>
  <si>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</si>
  <si>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</si>
  <si>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</si>
  <si>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</si>
  <si>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</si>
  <si>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</si>
  <si>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</si>
  <si>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</si>
  <si>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</si>
  <si>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</si>
  <si>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</si>
  <si>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</si>
  <si>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</si>
  <si>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</si>
  <si>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</si>
  <si>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</si>
  <si>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</si>
  <si>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</si>
  <si>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</si>
  <si>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</si>
  <si>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</si>
  <si>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</si>
  <si>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</si>
  <si>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</si>
  <si>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</si>
  <si>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</si>
  <si>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</si>
  <si>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</si>
  <si>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</si>
  <si>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</si>
  <si>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</si>
  <si>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</si>
  <si>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</si>
  <si>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</si>
  <si>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</si>
  <si>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</si>
  <si>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</si>
  <si>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</si>
  <si>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</si>
  <si>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</si>
  <si>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</si>
  <si>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</si>
  <si>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</si>
  <si>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</si>
  <si>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</si>
  <si>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</si>
  <si>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</si>
  <si>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</si>
  <si>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</si>
  <si>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</si>
  <si>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</si>
  <si>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</si>
  <si>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</si>
  <si>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</si>
  <si>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</si>
  <si>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</si>
  <si>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</si>
  <si>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</si>
  <si>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</si>
  <si>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</si>
  <si>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</si>
  <si>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</si>
  <si>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</si>
  <si>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</si>
  <si>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</si>
  <si>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</si>
  <si>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</si>
  <si>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</si>
  <si>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</si>
  <si>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</si>
  <si>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</si>
  <si>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</si>
  <si>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</si>
  <si>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</si>
  <si>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</si>
  <si>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</si>
  <si>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</si>
  <si>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</si>
  <si>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</si>
  <si>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</si>
  <si>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</si>
  <si>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</si>
  <si>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</si>
  <si>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</si>
  <si>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</si>
  <si>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</si>
  <si>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</si>
  <si>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</si>
  <si>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</si>
  <si>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</si>
  <si>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</si>
  <si>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</si>
  <si>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</si>
  <si>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</si>
  <si>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</si>
  <si>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</si>
  <si>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</si>
  <si>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</si>
  <si>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</si>
  <si>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</si>
  <si>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</si>
  <si>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</si>
  <si>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</si>
  <si>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</si>
  <si>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</si>
  <si>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</si>
  <si>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</si>
  <si>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</si>
  <si>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</si>
  <si>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</si>
  <si>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</si>
  <si>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</si>
  <si>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</si>
  <si>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</si>
  <si>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</si>
  <si>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</si>
  <si>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</si>
  <si>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</si>
  <si>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</si>
  <si>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</si>
  <si>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</si>
  <si>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</si>
  <si>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</si>
  <si>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</si>
  <si>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</si>
  <si>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</si>
  <si>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</si>
  <si>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</si>
  <si>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</si>
  <si>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</si>
  <si>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</si>
  <si>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</si>
  <si>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</si>
  <si>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</si>
  <si>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</si>
  <si>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</si>
  <si>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</si>
  <si>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</si>
  <si>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</si>
  <si>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</si>
  <si>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</si>
  <si>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</si>
  <si>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</si>
  <si>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</si>
  <si>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</si>
  <si>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</si>
  <si>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</si>
  <si>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</si>
  <si>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</si>
  <si>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</si>
  <si>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</si>
  <si>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</si>
  <si>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</si>
  <si>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</si>
  <si>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</si>
  <si>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</si>
  <si>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</si>
  <si>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</si>
  <si>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</si>
  <si>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</si>
  <si>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</si>
  <si>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</si>
  <si>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</si>
  <si>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</si>
  <si>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</si>
  <si>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</si>
  <si>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</si>
  <si>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</si>
  <si>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</si>
  <si>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</si>
  <si>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</si>
  <si>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</si>
  <si>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</si>
  <si>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</si>
  <si>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</si>
  <si>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</si>
  <si>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</si>
  <si>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</si>
  <si>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</si>
  <si>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</si>
  <si>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</si>
  <si>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</si>
  <si>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</si>
  <si>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</si>
  <si>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</si>
  <si>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</si>
  <si>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</si>
  <si>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</si>
  <si>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</si>
  <si>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</si>
  <si>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</si>
  <si>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</si>
  <si>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</si>
  <si>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</si>
  <si>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</si>
  <si>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</si>
  <si>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</si>
  <si>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</si>
  <si>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</si>
  <si>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</si>
  <si>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</si>
  <si>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</si>
  <si>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</si>
  <si>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</si>
  <si>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</si>
  <si>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</si>
  <si>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</si>
  <si>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</si>
  <si>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</si>
  <si>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</si>
  <si>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</si>
  <si>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</si>
  <si>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</si>
  <si>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</si>
  <si>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</si>
  <si>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</si>
  <si>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</si>
  <si>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</si>
  <si>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</si>
  <si>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</si>
  <si>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</si>
  <si>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</si>
  <si>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</si>
  <si>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</si>
  <si>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</si>
  <si>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</si>
  <si>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</si>
  <si>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</si>
  <si>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</si>
  <si>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</si>
  <si>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</si>
  <si>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</si>
  <si>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</si>
  <si>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</si>
  <si>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</si>
  <si>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</si>
  <si>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</si>
  <si>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</si>
  <si>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</si>
  <si>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</si>
  <si>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</si>
  <si>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</si>
  <si>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</si>
  <si>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</si>
  <si>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</si>
  <si>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</si>
  <si>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</si>
  <si>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</si>
  <si>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</si>
  <si>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</si>
  <si>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</si>
  <si>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</si>
  <si>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</si>
  <si>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</si>
  <si>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</si>
  <si>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</si>
  <si>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</si>
  <si>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</si>
  <si>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</si>
  <si>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</si>
  <si>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</si>
  <si>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</si>
  <si>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</si>
  <si>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</si>
  <si>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</si>
  <si>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</si>
  <si>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</si>
  <si>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</si>
  <si>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</si>
  <si>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</si>
  <si>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</si>
  <si>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</si>
  <si>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</si>
  <si>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</si>
  <si>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</si>
  <si>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</si>
  <si>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</si>
  <si>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</si>
  <si>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</si>
  <si>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</si>
  <si>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</si>
  <si>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</si>
  <si>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</si>
  <si>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</si>
  <si>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</si>
  <si>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</si>
  <si>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</si>
  <si>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</si>
  <si>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</si>
  <si>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</si>
  <si>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</si>
  <si>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</si>
  <si>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</si>
  <si>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</si>
  <si>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</si>
  <si>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</si>
  <si>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</si>
  <si>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</si>
  <si>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</si>
  <si>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</si>
  <si>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</si>
  <si>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</si>
  <si>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</si>
  <si>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</si>
  <si>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</si>
  <si>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</si>
  <si>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</si>
  <si>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</si>
  <si>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</si>
  <si>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</si>
  <si>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</si>
  <si>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</si>
  <si>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</si>
  <si>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</si>
  <si>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</si>
  <si>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</si>
  <si>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</si>
  <si>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</si>
  <si>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</si>
  <si>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</si>
  <si>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</si>
  <si>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</si>
  <si>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</si>
  <si>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</si>
  <si>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</si>
  <si>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</si>
  <si>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</si>
  <si>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</si>
  <si>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</si>
  <si>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</si>
  <si>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</si>
  <si>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</si>
  <si>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</si>
  <si>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</si>
  <si>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</si>
  <si>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</si>
  <si>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</si>
  <si>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</si>
  <si>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</si>
  <si>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</si>
  <si>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</si>
  <si>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</si>
  <si>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</si>
  <si>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</si>
  <si>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</si>
  <si>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</si>
  <si>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</si>
  <si>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</si>
  <si>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</si>
  <si>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</si>
  <si>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</si>
  <si>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</si>
  <si>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</si>
  <si>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</si>
  <si>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</si>
  <si>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</si>
  <si>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</si>
  <si>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</si>
  <si>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</si>
  <si>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</si>
  <si>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</si>
  <si>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</si>
  <si>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</si>
  <si>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</si>
  <si>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</si>
  <si>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</si>
  <si>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</si>
  <si>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</si>
  <si>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</si>
  <si>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</si>
  <si>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</si>
  <si>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</si>
  <si>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</si>
  <si>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</si>
  <si>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</si>
  <si>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</si>
  <si>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</si>
  <si>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</si>
  <si>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</si>
  <si>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</si>
  <si>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</si>
  <si>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</si>
  <si>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</si>
  <si>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</si>
  <si>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</si>
  <si>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</si>
  <si>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</si>
  <si>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</si>
  <si>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</si>
  <si>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</si>
  <si>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</si>
  <si>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</si>
  <si>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</si>
  <si>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</si>
  <si>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</si>
  <si>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</si>
  <si>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</si>
  <si>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</si>
  <si>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</si>
  <si>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</si>
  <si>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</si>
  <si>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</si>
  <si>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</si>
  <si>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</si>
  <si>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</si>
  <si>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</si>
  <si>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</si>
  <si>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</si>
  <si>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</si>
  <si>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</si>
  <si>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</si>
  <si>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</si>
  <si>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</si>
  <si>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</si>
  <si>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</si>
  <si>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</si>
  <si>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</si>
  <si>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</si>
  <si>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</si>
  <si>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</si>
  <si>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</si>
  <si>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</si>
  <si>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</si>
  <si>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</si>
  <si>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</si>
  <si>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</si>
  <si>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</si>
  <si>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</si>
  <si>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</si>
  <si>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</si>
  <si>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</si>
  <si>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</si>
  <si>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</si>
  <si>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</si>
  <si>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</si>
  <si>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</si>
  <si>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</si>
  <si>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</si>
  <si>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</si>
  <si>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</si>
  <si>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</si>
  <si>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</si>
  <si>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</si>
  <si>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</si>
  <si>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</si>
  <si>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</si>
  <si>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</si>
  <si>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</si>
  <si>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</si>
  <si>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</si>
  <si>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</si>
  <si>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</si>
  <si>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</si>
  <si>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</si>
  <si>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</si>
  <si>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</si>
  <si>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</si>
  <si>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</si>
  <si>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</si>
  <si>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</si>
  <si>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</si>
  <si>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</si>
  <si>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</si>
  <si>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</si>
  <si>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</si>
  <si>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</si>
  <si>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</si>
  <si>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</si>
  <si>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</si>
  <si>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</si>
  <si>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</si>
  <si>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</si>
  <si>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</si>
  <si>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</si>
  <si>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</si>
  <si>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</si>
  <si>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</si>
  <si>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</si>
  <si>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</si>
  <si>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</si>
  <si>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</si>
  <si>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</si>
  <si>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</si>
  <si>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</si>
  <si>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</si>
  <si>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</si>
  <si>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</si>
  <si>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</si>
  <si>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</si>
  <si>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</si>
  <si>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</si>
  <si>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</si>
  <si>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</si>
  <si>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</si>
  <si>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</si>
  <si>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</si>
  <si>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</si>
  <si>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</si>
  <si>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</si>
  <si>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</si>
  <si>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</si>
  <si>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</si>
  <si>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</si>
  <si>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</si>
  <si>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</si>
  <si>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</si>
  <si>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</si>
  <si>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</si>
  <si>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</si>
  <si>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</si>
  <si>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</si>
  <si>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</si>
  <si>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</si>
  <si>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</si>
  <si>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</si>
  <si>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</si>
  <si>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</si>
  <si>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</si>
  <si>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</si>
  <si>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</si>
  <si>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</si>
  <si>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</si>
  <si>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</si>
  <si>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</si>
  <si>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</si>
  <si>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</si>
  <si>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</si>
  <si>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</si>
  <si>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</si>
  <si>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</si>
  <si>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</si>
  <si>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</si>
  <si>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</si>
  <si>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</si>
  <si>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</si>
  <si>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</si>
  <si>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</si>
  <si>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</si>
  <si>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</si>
  <si>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</si>
  <si>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</si>
  <si>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</si>
  <si>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</si>
  <si>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</si>
  <si>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</si>
  <si>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</si>
  <si>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</si>
  <si>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</si>
  <si>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</si>
  <si>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</si>
  <si>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</si>
  <si>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</si>
  <si>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</si>
  <si>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</si>
  <si>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</si>
  <si>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</si>
  <si>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</si>
  <si>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</si>
  <si>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</si>
  <si>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</si>
  <si>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</si>
  <si>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</si>
  <si>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</si>
  <si>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</si>
  <si>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</si>
  <si>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</si>
  <si>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</si>
  <si>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</si>
  <si>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</si>
  <si>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</si>
  <si>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</si>
  <si>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</si>
  <si>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</si>
  <si>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</si>
  <si>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</si>
  <si>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</si>
  <si>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</si>
  <si>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</si>
  <si>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</si>
  <si>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</si>
  <si>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</si>
  <si>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</si>
  <si>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</si>
  <si>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</si>
  <si>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</si>
  <si>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</si>
  <si>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</si>
  <si>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</si>
  <si>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</si>
  <si>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</si>
  <si>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</si>
  <si>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</si>
  <si>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</si>
  <si>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</si>
  <si>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</si>
  <si>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</si>
  <si>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</si>
  <si>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</si>
  <si>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</si>
  <si>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</si>
  <si>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</si>
  <si>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</si>
  <si>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</si>
  <si>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</si>
  <si>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</si>
  <si>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</si>
  <si>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</si>
  <si>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</si>
  <si>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</si>
  <si>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</si>
  <si>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</si>
  <si>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</si>
  <si>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</si>
  <si>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</si>
  <si>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</si>
  <si>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</si>
  <si>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</si>
  <si>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</si>
  <si>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</si>
  <si>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</si>
  <si>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</si>
  <si>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</si>
  <si>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</si>
  <si>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</si>
  <si>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</si>
  <si>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</si>
  <si>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</si>
  <si>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</si>
  <si>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</si>
  <si>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</si>
  <si>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</si>
  <si>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</si>
  <si>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</si>
  <si>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</si>
  <si>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</si>
  <si>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</si>
  <si>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</si>
  <si>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</si>
  <si>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</si>
  <si>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</si>
  <si>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</si>
  <si>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</si>
  <si>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</si>
  <si>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</si>
  <si>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</si>
  <si>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</si>
  <si>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</si>
  <si>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</si>
  <si>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</si>
  <si>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</si>
  <si>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</si>
  <si>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</si>
  <si>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</si>
  <si>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</si>
  <si>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</si>
  <si>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</si>
  <si>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</si>
  <si>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</si>
  <si>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</si>
  <si>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</si>
  <si>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</si>
  <si>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</si>
  <si>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</si>
  <si>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</si>
  <si>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</si>
  <si>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</si>
  <si>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</si>
  <si>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</si>
  <si>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</si>
  <si>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</si>
  <si>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</si>
  <si>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</si>
  <si>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</si>
  <si>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</si>
  <si>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</si>
  <si>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</si>
  <si>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</si>
  <si>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</si>
  <si>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</si>
  <si>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</si>
  <si>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</si>
  <si>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</si>
  <si>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</si>
  <si>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</si>
  <si>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</si>
  <si>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</si>
  <si>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</si>
  <si>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</si>
  <si>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</si>
  <si>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</si>
  <si>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</si>
  <si>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</si>
  <si>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</si>
  <si>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</si>
  <si>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</si>
  <si>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</si>
  <si>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</si>
  <si>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</si>
  <si>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</si>
  <si>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</si>
  <si>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</si>
  <si>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</si>
  <si>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</si>
  <si>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</si>
  <si>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</si>
  <si>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</si>
  <si>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</si>
  <si>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</si>
  <si>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</si>
  <si>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</si>
  <si>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</si>
  <si>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</si>
  <si>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</si>
  <si>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</si>
  <si>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</si>
  <si>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</si>
  <si>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</si>
  <si>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</si>
  <si>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</si>
  <si>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</si>
  <si>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</si>
  <si>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</si>
  <si>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</si>
  <si>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</si>
  <si>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</si>
  <si>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</si>
  <si>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</si>
  <si>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</si>
  <si>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</si>
  <si>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</si>
  <si>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</si>
  <si>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</si>
  <si>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</si>
  <si>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</si>
  <si>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</si>
  <si>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</si>
  <si>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</si>
  <si>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</si>
  <si>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</si>
  <si>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</si>
  <si>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</si>
  <si>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</si>
  <si>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</si>
  <si>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</si>
  <si>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</si>
  <si>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</si>
  <si>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</si>
  <si>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</si>
  <si>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</si>
  <si>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</si>
  <si>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</si>
  <si>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</si>
  <si>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</si>
  <si>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</si>
  <si>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</si>
  <si>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</si>
  <si>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</si>
  <si>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</si>
  <si>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</si>
  <si>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</si>
  <si>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</si>
  <si>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</si>
  <si>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</si>
  <si>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</si>
  <si>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</si>
  <si>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</si>
  <si>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</si>
  <si>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</si>
  <si>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</si>
  <si>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</si>
  <si>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</si>
  <si>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</si>
  <si>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</si>
  <si>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</si>
  <si>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</si>
  <si>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</si>
  <si>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</si>
  <si>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</si>
  <si>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</si>
  <si>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</si>
  <si>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</si>
  <si>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</si>
  <si>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</si>
  <si>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</si>
  <si>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</si>
  <si>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</si>
  <si>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</si>
  <si>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</si>
  <si>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</si>
  <si>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</si>
  <si>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</si>
  <si>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</si>
  <si>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</si>
  <si>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</si>
  <si>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</si>
  <si>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</si>
  <si>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</si>
  <si>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</si>
  <si>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</si>
  <si>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</si>
  <si>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</si>
  <si>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</si>
  <si>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</si>
  <si>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</si>
  <si>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</si>
  <si>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</si>
  <si>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</si>
  <si>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</si>
  <si>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</si>
  <si>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</si>
  <si>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</si>
  <si>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</si>
  <si>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</si>
  <si>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</si>
  <si>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</si>
  <si>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</si>
  <si>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</si>
  <si>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</si>
  <si>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</si>
  <si>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</si>
  <si>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</si>
  <si>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</si>
  <si>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</si>
  <si>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</si>
  <si>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</si>
  <si>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</si>
  <si>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</si>
  <si>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</si>
  <si>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</si>
  <si>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</si>
  <si>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</si>
  <si>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</si>
  <si>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</si>
  <si>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</si>
  <si>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</si>
  <si>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</si>
  <si>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</si>
  <si>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</si>
  <si>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</si>
  <si>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</si>
  <si>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</si>
  <si>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</si>
  <si>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</si>
  <si>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</si>
  <si>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</si>
  <si>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</si>
  <si>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</si>
  <si>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</si>
  <si>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</si>
  <si>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</si>
  <si>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</si>
  <si>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</si>
  <si>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</si>
  <si>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</si>
  <si>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</si>
  <si>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</si>
  <si>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</si>
  <si>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</si>
  <si>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</si>
  <si>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</si>
  <si>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</si>
  <si>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</si>
  <si>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</si>
  <si>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</si>
  <si>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</si>
  <si>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</si>
  <si>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</si>
  <si>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</si>
  <si>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</si>
  <si>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</si>
  <si>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</si>
  <si>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</si>
  <si>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</si>
  <si>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</si>
  <si>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</si>
  <si>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</si>
  <si>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</si>
  <si>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</si>
  <si>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</si>
  <si>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</si>
  <si>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</si>
  <si>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</si>
  <si>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</si>
  <si>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</si>
  <si>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</si>
  <si>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</si>
  <si>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</si>
  <si>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</si>
  <si>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</si>
  <si>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</si>
  <si>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</si>
  <si>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</si>
  <si>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</si>
  <si>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</si>
  <si>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</si>
  <si>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</si>
  <si>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</si>
  <si>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</si>
  <si>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</si>
  <si>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</si>
  <si>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</si>
  <si>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</si>
  <si>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</si>
  <si>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</si>
  <si>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</si>
  <si>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</si>
  <si>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</si>
  <si>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</si>
  <si>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</si>
  <si>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</si>
  <si>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</si>
  <si>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</si>
  <si>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</si>
  <si>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</si>
  <si>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</si>
  <si>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</si>
  <si>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</si>
  <si>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</si>
  <si>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</si>
  <si>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</si>
  <si>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</si>
  <si>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</si>
  <si>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</si>
  <si>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</si>
  <si>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</si>
  <si>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</si>
  <si>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</si>
  <si>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</si>
  <si>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</si>
  <si>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</si>
  <si>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</si>
  <si>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</si>
  <si>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</si>
  <si>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</si>
  <si>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</si>
  <si>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</si>
  <si>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</si>
  <si>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</si>
  <si>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</si>
  <si>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</si>
  <si>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</si>
  <si>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</si>
  <si>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</si>
  <si>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</si>
  <si>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</si>
  <si>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</si>
  <si>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</si>
  <si>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</si>
  <si>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</si>
  <si>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</si>
  <si>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</si>
  <si>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</si>
  <si>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</si>
  <si>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</si>
  <si>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</si>
  <si>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</si>
  <si>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</si>
  <si>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</si>
  <si>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</si>
  <si>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</si>
  <si>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</si>
  <si>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</si>
  <si>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</si>
  <si>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</si>
  <si>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</si>
  <si>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</si>
  <si>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</si>
  <si>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</si>
  <si>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</si>
  <si>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</si>
  <si>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</si>
  <si>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</si>
  <si>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</si>
  <si>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</si>
  <si>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</si>
  <si>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</si>
  <si>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</si>
  <si>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</si>
  <si>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</si>
  <si>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</si>
  <si>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</si>
  <si>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</si>
  <si>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</si>
  <si>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</si>
  <si>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</si>
  <si>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</si>
  <si>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</si>
  <si>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</si>
  <si>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</si>
  <si>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</si>
  <si>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</si>
  <si>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</si>
  <si>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</si>
  <si>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</si>
  <si>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</si>
  <si>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</si>
  <si>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</si>
  <si>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</si>
  <si>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</si>
  <si>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</si>
  <si>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</si>
  <si>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</si>
  <si>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</si>
  <si>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</si>
  <si>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</si>
  <si>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</si>
  <si>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</si>
  <si>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</si>
  <si>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</si>
  <si>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</si>
  <si>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</si>
  <si>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</si>
  <si>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</si>
  <si>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</si>
  <si>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</si>
  <si>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</si>
  <si>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</si>
  <si>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</si>
  <si>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</si>
  <si>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</si>
  <si>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</si>
  <si>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</si>
  <si>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</si>
  <si>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</si>
  <si>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</si>
  <si>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</si>
  <si>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</si>
  <si>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</si>
  <si>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</si>
  <si>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</si>
  <si>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</si>
  <si>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</si>
  <si>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</si>
  <si>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</si>
  <si>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</si>
  <si>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</si>
  <si>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</si>
  <si>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</si>
  <si>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</si>
  <si>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</si>
  <si>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</si>
  <si>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</si>
  <si>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</si>
  <si>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</si>
  <si>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</si>
  <si>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</si>
  <si>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</si>
  <si>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</si>
  <si>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</si>
  <si>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</si>
  <si>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</si>
  <si>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</si>
  <si>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</si>
  <si>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</si>
  <si>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</si>
  <si>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</si>
  <si>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</si>
  <si>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</si>
  <si>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</si>
  <si>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</si>
  <si>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</si>
  <si>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</si>
  <si>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</si>
  <si>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</si>
  <si>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</si>
  <si>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</si>
  <si>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</si>
  <si>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</si>
  <si>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</si>
  <si>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</si>
  <si>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</si>
  <si>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</si>
  <si>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</si>
  <si>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</si>
  <si>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</si>
  <si>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</si>
  <si>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</si>
  <si>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</si>
  <si>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</si>
  <si>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</si>
  <si>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</si>
  <si>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</si>
  <si>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</si>
  <si>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</si>
  <si>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</si>
  <si>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</si>
  <si>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</si>
  <si>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</si>
  <si>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</si>
  <si>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</si>
  <si>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</si>
  <si>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</si>
  <si>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</si>
  <si>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</si>
  <si>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</si>
  <si>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</si>
  <si>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</si>
  <si>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</si>
  <si>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</si>
  <si>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</si>
  <si>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</si>
  <si>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</si>
  <si>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</si>
  <si>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</si>
  <si>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</si>
  <si>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</si>
  <si>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</si>
  <si>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</si>
  <si>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</si>
  <si>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</si>
  <si>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</si>
  <si>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</si>
  <si>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</si>
  <si>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</si>
  <si>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</si>
  <si>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</si>
  <si>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</si>
  <si>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</si>
  <si>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</si>
  <si>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</si>
  <si>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</si>
  <si>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</si>
  <si>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</si>
  <si>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</si>
  <si>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</si>
  <si>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</si>
  <si>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</si>
  <si>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</si>
  <si>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</si>
  <si>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</si>
  <si>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</si>
  <si>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</si>
  <si>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</si>
  <si>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</si>
  <si>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</si>
  <si>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</si>
  <si>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</si>
  <si>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</si>
  <si>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</si>
  <si>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</si>
  <si>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</si>
  <si>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</si>
  <si>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</si>
  <si>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</si>
  <si>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</si>
  <si>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</si>
  <si>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</si>
  <si>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</si>
  <si>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</si>
  <si>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</si>
  <si>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</si>
  <si>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</si>
  <si>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</si>
  <si>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</si>
  <si>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</si>
  <si>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</si>
  <si>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</si>
  <si>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</si>
  <si>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</si>
  <si>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</si>
  <si>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</si>
  <si>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</si>
  <si>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</si>
  <si>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</si>
  <si>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</si>
  <si>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</si>
  <si>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</si>
  <si>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</si>
  <si>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</si>
  <si>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</si>
  <si>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</si>
  <si>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</si>
  <si>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</si>
  <si>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</si>
  <si>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</si>
  <si>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</si>
  <si>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</si>
  <si>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</si>
  <si>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</si>
  <si>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</si>
  <si>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</si>
  <si>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</si>
  <si>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</si>
  <si>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</si>
  <si>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</si>
  <si>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</si>
  <si>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</si>
  <si>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</si>
  <si>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</si>
  <si>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</si>
  <si>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</si>
  <si>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</si>
  <si>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</si>
  <si>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</si>
  <si>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</si>
  <si>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</si>
  <si>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</si>
  <si>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</si>
  <si>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</si>
  <si>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</si>
  <si>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</si>
  <si>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</si>
  <si>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</si>
  <si>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</si>
  <si>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</si>
  <si>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</si>
  <si>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</si>
  <si>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</si>
  <si>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</si>
  <si>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</si>
  <si>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</si>
  <si>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</si>
  <si>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</si>
  <si>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</si>
  <si>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</si>
  <si>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</si>
  <si>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</si>
  <si>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</si>
  <si>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</si>
  <si>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</si>
  <si>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</si>
  <si>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</si>
  <si>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</si>
  <si>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</si>
  <si>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</si>
  <si>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</si>
  <si>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</si>
  <si>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</si>
  <si>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</si>
  <si>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</si>
  <si>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</si>
  <si>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</si>
  <si>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</si>
  <si>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</si>
  <si>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</si>
  <si>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</si>
  <si>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</si>
  <si>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</si>
  <si>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</si>
  <si>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</si>
  <si>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</si>
  <si>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</si>
  <si>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</si>
  <si>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</si>
  <si>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</si>
  <si>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</si>
  <si>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</si>
  <si>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</si>
  <si>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</si>
  <si>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</si>
  <si>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</si>
  <si>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</si>
  <si>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</si>
  <si>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</si>
  <si>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</si>
  <si>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</si>
  <si>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</si>
  <si>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</si>
  <si>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</si>
  <si>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</si>
  <si>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</si>
  <si>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</si>
  <si>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</si>
  <si>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</si>
  <si>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</si>
  <si>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</si>
  <si>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</si>
  <si>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</si>
  <si>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</si>
  <si>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</si>
  <si>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</si>
  <si>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</si>
  <si>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</si>
  <si>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</si>
  <si>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</si>
  <si>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</si>
  <si>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</si>
  <si>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</si>
  <si>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</si>
  <si>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</si>
  <si>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</si>
  <si>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</si>
  <si>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</si>
  <si>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</si>
  <si>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</si>
  <si>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</si>
  <si>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</si>
  <si>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</si>
  <si>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</si>
  <si>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</si>
  <si>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</si>
  <si>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</si>
  <si>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</si>
  <si>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</si>
  <si>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</si>
  <si>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</si>
  <si>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</si>
  <si>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</si>
  <si>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</si>
  <si>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</si>
  <si>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</si>
  <si>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</si>
  <si>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</si>
  <si>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</si>
  <si>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</si>
  <si>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</si>
  <si>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</si>
  <si>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</si>
  <si>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</si>
  <si>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</si>
  <si>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</si>
  <si>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</si>
  <si>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</si>
  <si>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</si>
  <si>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</si>
  <si>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</si>
  <si>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</si>
  <si>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</si>
  <si>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</si>
  <si>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</si>
  <si>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</si>
  <si>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</si>
  <si>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</si>
  <si>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</si>
  <si>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</si>
  <si>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</si>
  <si>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</si>
  <si>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</si>
  <si>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</si>
  <si>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</si>
  <si>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</si>
  <si>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</si>
  <si>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</si>
  <si>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</si>
  <si>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</si>
  <si>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</si>
  <si>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</si>
  <si>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</si>
  <si>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</si>
  <si>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</si>
  <si>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</si>
  <si>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</si>
  <si>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</si>
  <si>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</si>
  <si>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</si>
  <si>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</si>
  <si>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</si>
  <si>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</si>
  <si>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</si>
  <si>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</si>
  <si>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</si>
  <si>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</si>
  <si>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</si>
  <si>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</si>
  <si>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</si>
  <si>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</si>
  <si>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</si>
  <si>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</si>
  <si>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</si>
  <si>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</si>
  <si>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</si>
  <si>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</si>
  <si>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</si>
  <si>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</si>
  <si>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</si>
  <si>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</si>
  <si>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</si>
  <si>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</si>
  <si>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</si>
  <si>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</si>
  <si>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</si>
  <si>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</si>
  <si>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</si>
  <si>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</si>
  <si>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</si>
  <si>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</si>
  <si>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</si>
  <si>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</si>
  <si>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</si>
  <si>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</si>
  <si>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</si>
  <si>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</si>
  <si>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</si>
  <si>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</si>
  <si>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</si>
  <si>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</si>
  <si>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</si>
  <si>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</si>
  <si>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</si>
  <si>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</si>
  <si>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</si>
  <si>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</si>
  <si>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</si>
  <si>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</si>
  <si>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</si>
  <si>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</si>
  <si>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</si>
  <si>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</si>
  <si>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</si>
  <si>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</si>
  <si>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</si>
  <si>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</si>
  <si>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</si>
  <si>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</si>
  <si>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</si>
  <si>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</si>
  <si>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</si>
  <si>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</si>
  <si>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</si>
  <si>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</si>
  <si>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</si>
  <si>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</si>
  <si>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</si>
  <si>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</si>
  <si>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</si>
  <si>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</si>
  <si>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</si>
  <si>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</si>
  <si>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</si>
  <si>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</si>
  <si>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</si>
  <si>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</si>
  <si>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</si>
  <si>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</si>
  <si>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</si>
  <si>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</si>
  <si>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</si>
  <si>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</si>
  <si>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</si>
  <si>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</si>
  <si>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</si>
  <si>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</si>
  <si>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</si>
  <si>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</si>
  <si>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</si>
  <si>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</si>
  <si>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</si>
  <si>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</si>
  <si>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</si>
  <si>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</si>
  <si>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</si>
  <si>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</si>
  <si>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</si>
  <si>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</si>
  <si>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</si>
  <si>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</si>
  <si>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</si>
  <si>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</si>
  <si>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</si>
  <si>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</si>
  <si>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</si>
  <si>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</si>
  <si>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</si>
  <si>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</si>
  <si>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</si>
  <si>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</si>
  <si>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</si>
  <si>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</si>
  <si>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</si>
  <si>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</si>
  <si>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</si>
  <si>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</si>
  <si>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</si>
  <si>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</si>
  <si>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</si>
  <si>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</si>
  <si>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</si>
  <si>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</si>
  <si>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</si>
  <si>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</si>
  <si>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</si>
  <si>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</si>
  <si>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</si>
  <si>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</si>
  <si>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</si>
  <si>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</si>
  <si>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</si>
  <si>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</si>
  <si>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</si>
  <si>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</si>
  <si>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</si>
  <si>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</si>
  <si>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</si>
  <si>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</si>
  <si>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</si>
  <si>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</si>
  <si>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</si>
  <si>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</si>
  <si>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</si>
  <si>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</si>
  <si>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</si>
  <si>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</si>
  <si>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</si>
  <si>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</si>
  <si>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</si>
  <si>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</si>
  <si>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</si>
  <si>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</si>
  <si>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</si>
  <si>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</si>
  <si>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</si>
  <si>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</si>
  <si>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</si>
  <si>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</si>
  <si>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</si>
  <si>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</si>
  <si>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</si>
  <si>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</si>
  <si>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</si>
  <si>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</si>
  <si>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</si>
  <si>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</si>
  <si>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</si>
  <si>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</si>
  <si>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</si>
  <si>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</si>
  <si>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</si>
  <si>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</si>
  <si>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</si>
  <si>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</si>
  <si>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</si>
  <si>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</si>
  <si>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</si>
  <si>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</si>
  <si>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</si>
  <si>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</si>
  <si>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</si>
  <si>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</si>
  <si>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</si>
  <si>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</si>
  <si>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</si>
  <si>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</si>
  <si>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</si>
  <si>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</si>
  <si>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</si>
  <si>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</si>
  <si>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</si>
  <si>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</si>
  <si>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</si>
  <si>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</si>
  <si>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</si>
  <si>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</si>
  <si>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</si>
  <si>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</si>
  <si>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</si>
  <si>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</si>
  <si>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</si>
  <si>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</si>
  <si>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</si>
  <si>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</si>
  <si>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</si>
  <si>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</si>
  <si>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</si>
  <si>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</si>
  <si>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</si>
  <si>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</si>
  <si>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</si>
  <si>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</si>
  <si>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</si>
  <si>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</si>
  <si>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</si>
  <si>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</si>
  <si>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</si>
  <si>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</si>
  <si>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</si>
  <si>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</si>
  <si>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</si>
  <si>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</si>
  <si>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</si>
  <si>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</si>
  <si>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</si>
  <si>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</si>
  <si>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</si>
  <si>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</si>
  <si>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</si>
  <si>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</si>
  <si>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</si>
  <si>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</si>
  <si>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</si>
  <si>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</si>
  <si>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</si>
  <si>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</si>
  <si>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</si>
  <si>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</si>
  <si>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</si>
  <si>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</si>
  <si>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</si>
  <si>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</si>
  <si>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</si>
  <si>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</si>
  <si>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</si>
  <si>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</si>
  <si>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</si>
  <si>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</si>
  <si>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</si>
  <si>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</si>
  <si>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</si>
  <si>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</si>
  <si>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</si>
  <si>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</si>
  <si>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</si>
  <si>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</si>
  <si>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</si>
  <si>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</si>
  <si>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</si>
  <si>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</si>
  <si>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</si>
  <si>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</si>
  <si>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</si>
  <si>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</si>
  <si>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</si>
  <si>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</si>
  <si>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</si>
  <si>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</si>
  <si>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</si>
  <si>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</si>
  <si>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</si>
  <si>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</si>
  <si>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</si>
  <si>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</si>
  <si>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</si>
  <si>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</si>
  <si>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</si>
  <si>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</si>
  <si>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</si>
  <si>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</si>
  <si>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</si>
  <si>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</si>
  <si>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</si>
  <si>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</si>
  <si>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</si>
  <si>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</si>
  <si>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</si>
  <si>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</si>
  <si>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</si>
  <si>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</si>
  <si>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</si>
  <si>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</si>
  <si>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</si>
  <si>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</si>
  <si>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</si>
  <si>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</si>
  <si>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</si>
  <si>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</si>
  <si>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</si>
  <si>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</si>
  <si>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</si>
  <si>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</si>
  <si>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</si>
  <si>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</si>
  <si>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</si>
  <si>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</si>
  <si>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</si>
  <si>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</si>
  <si>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</si>
  <si>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</si>
  <si>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</si>
  <si>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</si>
  <si>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</si>
  <si>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</si>
  <si>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</si>
  <si>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</si>
  <si>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</si>
  <si>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</si>
  <si>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</si>
  <si>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</si>
  <si>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</si>
  <si>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</si>
  <si>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</si>
  <si>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</si>
  <si>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</si>
  <si>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</si>
  <si>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</si>
  <si>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</si>
  <si>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</si>
  <si>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</si>
  <si>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</si>
  <si>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</si>
  <si>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</si>
  <si>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</si>
  <si>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</si>
  <si>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</si>
  <si>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</si>
  <si>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</si>
  <si>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</si>
  <si>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</si>
  <si>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</si>
  <si>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</si>
  <si>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</si>
  <si>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</si>
  <si>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</si>
  <si>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</si>
  <si>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</si>
  <si>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</si>
  <si>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</si>
  <si>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</si>
  <si>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</si>
  <si>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</si>
  <si>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</si>
  <si>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</si>
  <si>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</si>
  <si>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</si>
  <si>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</si>
  <si>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</si>
  <si>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</si>
  <si>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</si>
  <si>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</si>
  <si>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</si>
  <si>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</si>
  <si>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</si>
  <si>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</si>
  <si>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</si>
  <si>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</si>
  <si>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</si>
  <si>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</si>
  <si>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</si>
  <si>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</si>
  <si>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</si>
  <si>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</si>
  <si>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</si>
  <si>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</si>
  <si>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</si>
  <si>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</si>
  <si>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</si>
  <si>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</si>
  <si>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</si>
  <si>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</si>
  <si>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</si>
  <si>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</si>
  <si>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</si>
  <si>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</si>
  <si>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</si>
  <si>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</si>
  <si>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</si>
  <si>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</si>
  <si>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</si>
  <si>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</si>
  <si>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</si>
  <si>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</si>
  <si>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</si>
  <si>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</si>
  <si>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</si>
  <si>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</si>
  <si>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</si>
  <si>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</si>
  <si>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</si>
  <si>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</si>
  <si>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</si>
  <si>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</si>
  <si>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</si>
  <si>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</si>
  <si>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</si>
  <si>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</si>
  <si>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</si>
  <si>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</si>
  <si>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</si>
  <si>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</si>
  <si>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</si>
  <si>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</si>
  <si>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</si>
  <si>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</si>
  <si>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</si>
  <si>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</si>
  <si>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</si>
  <si>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</si>
  <si>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</si>
  <si>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</si>
  <si>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</si>
  <si>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</si>
  <si>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</si>
  <si>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</si>
  <si>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</si>
  <si>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</si>
  <si>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</si>
  <si>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</si>
  <si>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</si>
  <si>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</si>
  <si>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</si>
  <si>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</si>
  <si>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</si>
  <si>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</si>
  <si>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</si>
  <si>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</si>
  <si>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</si>
  <si>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</si>
  <si>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</si>
  <si>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</si>
  <si>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</si>
  <si>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</si>
  <si>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</si>
  <si>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</si>
  <si>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</si>
  <si>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</si>
  <si>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</si>
  <si>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</si>
  <si>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</si>
  <si>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</si>
  <si>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</si>
  <si>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</si>
  <si>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</si>
  <si>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</si>
  <si>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</si>
  <si>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</si>
  <si>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</si>
  <si>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</si>
  <si>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</si>
  <si>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</si>
  <si>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</si>
  <si>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</si>
  <si>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</si>
  <si>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</si>
  <si>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</si>
  <si>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</si>
  <si>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</si>
  <si>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</si>
  <si>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</si>
  <si>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</si>
  <si>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</si>
  <si>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</si>
  <si>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</si>
  <si>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</si>
  <si>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</si>
  <si>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</si>
  <si>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</si>
  <si>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</si>
  <si>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</si>
  <si>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</si>
  <si>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</si>
  <si>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</si>
  <si>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</si>
  <si>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</si>
  <si>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</si>
  <si>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</si>
  <si>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</si>
  <si>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</si>
  <si>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</si>
  <si>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</si>
  <si>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</si>
  <si>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</si>
  <si>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</si>
  <si>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</si>
  <si>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</si>
  <si>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</si>
  <si>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</si>
  <si>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</si>
  <si>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</si>
  <si>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</si>
  <si>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</si>
  <si>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</si>
  <si>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</si>
  <si>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</si>
  <si>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</si>
  <si>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</si>
  <si>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</si>
  <si>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</si>
  <si>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</si>
  <si>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</si>
  <si>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</si>
  <si>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</si>
  <si>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</si>
  <si>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</si>
  <si>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</si>
  <si>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</si>
  <si>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</si>
  <si>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</si>
  <si>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</si>
  <si>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</si>
  <si>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</si>
  <si>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</si>
  <si>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</si>
  <si>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</si>
  <si>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</si>
  <si>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</si>
  <si>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</si>
  <si>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</si>
  <si>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</si>
  <si>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</si>
  <si>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</si>
  <si>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</si>
  <si>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</si>
  <si>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</si>
  <si>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</si>
  <si>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</si>
  <si>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</si>
  <si>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</si>
  <si>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</si>
  <si>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</si>
  <si>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</si>
  <si>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</si>
  <si>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</si>
  <si>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</si>
  <si>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</si>
  <si>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</si>
  <si>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</si>
  <si>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</si>
  <si>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</si>
  <si>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</si>
  <si>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</si>
  <si>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</si>
  <si>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</si>
  <si>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</si>
  <si>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</si>
  <si>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</si>
  <si>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</si>
  <si>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</si>
  <si>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</si>
  <si>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</si>
  <si>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</si>
  <si>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</si>
  <si>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</si>
  <si>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</si>
  <si>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</si>
  <si>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</si>
  <si>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</si>
  <si>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</si>
  <si>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</si>
  <si>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</si>
  <si>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</si>
  <si>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</si>
  <si>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</si>
  <si>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</si>
  <si>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</si>
  <si>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</si>
  <si>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</si>
  <si>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</si>
  <si>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</si>
  <si>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</si>
  <si>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</si>
  <si>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</si>
  <si>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</si>
  <si>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</si>
  <si>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</si>
  <si>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</si>
  <si>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</si>
  <si>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</si>
  <si>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</si>
  <si>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</si>
  <si>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</si>
  <si>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</si>
  <si>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</si>
  <si>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</si>
  <si>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</si>
  <si>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</si>
  <si>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</si>
  <si>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</si>
  <si>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</si>
  <si>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</si>
  <si>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</si>
  <si>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</si>
  <si>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</si>
  <si>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</si>
  <si>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</si>
  <si>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</si>
  <si>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</si>
  <si>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</si>
  <si>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</si>
  <si>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</si>
  <si>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</si>
  <si>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</si>
  <si>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</si>
  <si>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</si>
  <si>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</si>
  <si>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</si>
  <si>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</si>
  <si>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</si>
  <si>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</si>
  <si>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</si>
  <si>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</si>
  <si>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</si>
  <si>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</si>
  <si>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</si>
  <si>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</si>
  <si>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</si>
  <si>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</si>
  <si>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</si>
  <si>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</si>
  <si>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</si>
  <si>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</si>
  <si>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</si>
  <si>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</si>
  <si>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</si>
  <si>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</si>
  <si>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</si>
  <si>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</si>
  <si>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</si>
  <si>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</si>
  <si>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</si>
  <si>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</si>
  <si>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</si>
  <si>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</si>
  <si>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</si>
  <si>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</si>
  <si>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</si>
  <si>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</si>
  <si>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</si>
  <si>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</si>
  <si>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</si>
  <si>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</si>
  <si>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</si>
  <si>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</si>
  <si>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</si>
  <si>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</si>
  <si>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</si>
  <si>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</si>
  <si>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</si>
  <si>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</si>
  <si>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</si>
  <si>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</si>
  <si>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</si>
  <si>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</si>
  <si>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</si>
  <si>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</si>
  <si>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</si>
  <si>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</si>
  <si>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</si>
  <si>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</si>
  <si>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</si>
  <si>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</si>
  <si>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</si>
  <si>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</si>
  <si>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</si>
  <si>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</si>
  <si>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</si>
  <si>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</si>
  <si>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</si>
  <si>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</si>
  <si>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</si>
  <si>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</si>
  <si>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</si>
  <si>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</si>
  <si>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</si>
  <si>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</si>
  <si>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</si>
  <si>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</si>
  <si>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</si>
  <si>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</si>
  <si>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</si>
  <si>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</si>
  <si>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</si>
  <si>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</si>
  <si>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</si>
  <si>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</si>
  <si>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</si>
  <si>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</si>
  <si>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</si>
  <si>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</si>
  <si>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</si>
  <si>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</si>
  <si>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</si>
  <si>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</si>
  <si>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</si>
  <si>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</si>
  <si>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</si>
  <si>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</si>
  <si>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</si>
  <si>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</si>
  <si>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</si>
  <si>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</si>
  <si>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</si>
  <si>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</si>
  <si>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</si>
  <si>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</si>
  <si>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</si>
  <si>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</si>
  <si>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</si>
  <si>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</si>
  <si>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</si>
  <si>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</si>
  <si>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</si>
  <si>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</si>
  <si>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</si>
  <si>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</si>
  <si>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</si>
  <si>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</si>
  <si>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</si>
  <si>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</si>
  <si>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</si>
  <si>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</si>
  <si>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</si>
  <si>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</si>
  <si>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</si>
  <si>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</si>
  <si>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</si>
  <si>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</si>
  <si>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</si>
  <si>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</si>
  <si>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</si>
  <si>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</si>
  <si>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</si>
  <si>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</si>
  <si>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</si>
  <si>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</si>
  <si>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</si>
  <si>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</si>
  <si>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</si>
  <si>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</si>
  <si>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</si>
  <si>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</si>
  <si>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</si>
  <si>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</si>
  <si>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</si>
  <si>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</si>
  <si>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</si>
  <si>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</si>
  <si>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</si>
  <si>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</si>
  <si>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</si>
  <si>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</si>
  <si>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</si>
  <si>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</si>
  <si>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</si>
  <si>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</si>
  <si>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</si>
  <si>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</si>
  <si>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</si>
  <si>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</si>
  <si>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</si>
  <si>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</si>
  <si>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</si>
  <si>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</si>
  <si>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</si>
  <si>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</si>
  <si>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</si>
  <si>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</si>
  <si>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</si>
  <si>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</si>
  <si>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</si>
  <si>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</si>
  <si>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</si>
  <si>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</si>
  <si>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</si>
  <si>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</si>
  <si>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</si>
  <si>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</si>
  <si>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</si>
  <si>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</si>
  <si>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</si>
  <si>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</si>
  <si>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</si>
  <si>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</si>
  <si>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</si>
  <si>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</si>
  <si>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</si>
  <si>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</si>
  <si>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</si>
  <si>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</si>
  <si>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</si>
  <si>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</si>
  <si>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</si>
  <si>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</si>
  <si>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</si>
  <si>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</si>
  <si>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</si>
  <si>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</si>
  <si>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</si>
  <si>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</si>
  <si>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</si>
  <si>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</si>
  <si>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</si>
  <si>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</si>
  <si>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</si>
  <si>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</si>
  <si>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</si>
  <si>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</si>
  <si>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</si>
  <si>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</si>
  <si>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</si>
  <si>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</si>
  <si>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</si>
  <si>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</si>
  <si>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</si>
  <si>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</si>
  <si>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</si>
  <si>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</si>
  <si>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</si>
  <si>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</si>
  <si>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</si>
  <si>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</si>
  <si>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</si>
  <si>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</si>
  <si>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</si>
  <si>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</si>
  <si>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</si>
  <si>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</si>
  <si>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</si>
  <si>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</si>
  <si>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</si>
  <si>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</si>
  <si>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</si>
  <si>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</si>
  <si>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</si>
  <si>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</si>
  <si>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</si>
  <si>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</si>
  <si>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</si>
  <si>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</si>
  <si>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</si>
  <si>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</si>
  <si>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</si>
  <si>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</si>
  <si>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</si>
  <si>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</si>
  <si>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</si>
  <si>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</si>
  <si>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</si>
  <si>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</si>
  <si>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</si>
  <si>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</si>
  <si>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</si>
  <si>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</si>
  <si>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</si>
  <si>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</si>
  <si>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</si>
  <si>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</si>
  <si>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</si>
  <si>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</si>
  <si>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</si>
  <si>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</si>
  <si>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</si>
  <si>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</si>
  <si>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</si>
  <si>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</si>
  <si>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</si>
  <si>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</si>
  <si>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</si>
  <si>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</si>
  <si>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</si>
  <si>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</si>
  <si>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</si>
  <si>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</si>
  <si>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</si>
  <si>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</si>
  <si>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</si>
  <si>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</si>
  <si>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</si>
  <si>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</si>
  <si>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</si>
  <si>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</si>
  <si>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</si>
  <si>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</si>
  <si>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</si>
  <si>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</si>
  <si>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</si>
  <si>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</si>
  <si>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</si>
  <si>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</si>
  <si>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</si>
  <si>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</si>
  <si>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</si>
  <si>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</si>
  <si>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</si>
  <si>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</si>
  <si>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</si>
  <si>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</si>
  <si>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</si>
  <si>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</si>
  <si>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</si>
  <si>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</si>
  <si>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</si>
  <si>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</si>
  <si>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</si>
  <si>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</si>
  <si>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</si>
  <si>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</si>
  <si>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</si>
  <si>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</si>
  <si>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</si>
  <si>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</si>
  <si>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</si>
  <si>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</si>
  <si>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</si>
  <si>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</si>
  <si>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</si>
  <si>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</si>
  <si>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</si>
  <si>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</si>
  <si>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</si>
  <si>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</si>
  <si>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</si>
  <si>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</si>
  <si>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</si>
  <si>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</si>
  <si>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</si>
  <si>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</si>
  <si>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</si>
  <si>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</si>
  <si>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</si>
  <si>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</si>
  <si>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</si>
  <si>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</si>
  <si>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</si>
  <si>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</si>
  <si>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</si>
  <si>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</si>
  <si>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</si>
  <si>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</si>
  <si>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</si>
  <si>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</si>
  <si>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</si>
  <si>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</si>
  <si>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</si>
  <si>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</si>
  <si>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</si>
  <si>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</si>
  <si>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</si>
  <si>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</si>
  <si>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</si>
  <si>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</si>
  <si>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</si>
  <si>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</si>
  <si>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</si>
  <si>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</si>
  <si>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</si>
  <si>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</si>
  <si>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</si>
  <si>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</si>
  <si>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</si>
  <si>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</si>
  <si>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</si>
  <si>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</si>
  <si>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</si>
  <si>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</si>
  <si>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</si>
  <si>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</si>
  <si>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</si>
  <si>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</si>
  <si>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</si>
  <si>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</si>
  <si>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</si>
  <si>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</si>
  <si>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</si>
  <si>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</si>
  <si>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</si>
  <si>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</si>
  <si>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</si>
  <si>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</si>
  <si>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</si>
  <si>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</si>
  <si>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</si>
  <si>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</si>
  <si>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</si>
  <si>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</si>
  <si>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</si>
  <si>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</si>
  <si>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</si>
  <si>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</si>
  <si>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</si>
  <si>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</si>
  <si>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</si>
  <si>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</si>
  <si>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</si>
  <si>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</si>
  <si>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</si>
  <si>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</si>
  <si>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</si>
  <si>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</si>
  <si>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</si>
  <si>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</si>
  <si>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</si>
  <si>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</si>
  <si>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</si>
  <si>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</si>
  <si>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</si>
  <si>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</si>
  <si>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</si>
  <si>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</si>
  <si>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</si>
  <si>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</si>
  <si>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</si>
  <si>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</si>
  <si>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</si>
  <si>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</si>
  <si>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</si>
  <si>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</si>
  <si>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</si>
  <si>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</si>
  <si>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</si>
  <si>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</si>
  <si>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</si>
  <si>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</si>
  <si>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</si>
  <si>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</si>
  <si>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</si>
  <si>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</si>
  <si>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</si>
  <si>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</si>
  <si>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</si>
  <si>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</si>
  <si>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</si>
  <si>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</si>
  <si>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</si>
  <si>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</si>
  <si>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</si>
  <si>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</si>
  <si>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</si>
  <si>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</si>
  <si>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</si>
  <si>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</si>
  <si>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</si>
  <si>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</si>
  <si>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</si>
  <si>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</si>
  <si>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</si>
  <si>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</si>
  <si>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</si>
  <si>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</si>
  <si>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</si>
  <si>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</si>
  <si>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</si>
  <si>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</si>
  <si>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</si>
  <si>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</si>
  <si>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</si>
  <si>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</si>
  <si>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</si>
  <si>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</si>
  <si>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</si>
  <si>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</si>
  <si>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</si>
  <si>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</si>
  <si>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</si>
  <si>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</si>
  <si>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</si>
  <si>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</si>
  <si>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</si>
  <si>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</si>
  <si>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</si>
  <si>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</si>
  <si>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</si>
  <si>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</si>
  <si>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</si>
  <si>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</si>
  <si>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</si>
  <si>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</si>
  <si>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</si>
  <si>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</si>
  <si>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</si>
  <si>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</si>
  <si>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</si>
  <si>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</si>
  <si>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</si>
  <si>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</si>
  <si>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</si>
  <si>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</si>
  <si>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</si>
  <si>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</si>
  <si>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</si>
  <si>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</si>
  <si>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</si>
  <si>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</si>
  <si>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</si>
  <si>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</si>
  <si>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</si>
  <si>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</si>
  <si>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</si>
  <si>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</si>
  <si>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</si>
  <si>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</si>
  <si>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</si>
  <si>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</si>
  <si>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</si>
  <si>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</si>
  <si>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</si>
  <si>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</si>
  <si>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</si>
  <si>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</si>
  <si>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</si>
  <si>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</si>
  <si>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</si>
  <si>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</si>
  <si>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</si>
  <si>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</si>
  <si>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</si>
  <si>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</si>
  <si>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</si>
  <si>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</si>
  <si>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</si>
  <si>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</si>
  <si>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</si>
  <si>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</si>
  <si>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</si>
  <si>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</si>
  <si>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</si>
  <si>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</si>
  <si>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</si>
  <si>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</si>
  <si>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</si>
  <si>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</si>
  <si>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</si>
  <si>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</si>
  <si>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</si>
  <si>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</si>
  <si>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</si>
  <si>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</si>
  <si>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</si>
  <si>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</si>
  <si>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</si>
  <si>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</si>
  <si>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</si>
  <si>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</si>
  <si>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</si>
  <si>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</si>
  <si>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</si>
  <si>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</si>
  <si>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</si>
  <si>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</si>
  <si>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</si>
  <si>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</si>
  <si>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</si>
  <si>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</si>
  <si>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</si>
  <si>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</si>
  <si>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</si>
  <si>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</si>
  <si>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</si>
  <si>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</si>
  <si>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</si>
  <si>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</si>
  <si>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</si>
  <si>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</si>
  <si>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</si>
  <si>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</si>
  <si>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</si>
  <si>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</si>
  <si>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</si>
  <si>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</si>
  <si>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</si>
  <si>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</si>
  <si>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</si>
  <si>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</si>
  <si>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</si>
  <si>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</si>
  <si>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</si>
  <si>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</si>
  <si>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</si>
  <si>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</si>
  <si>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</si>
  <si>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</si>
  <si>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</si>
  <si>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</si>
  <si>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</si>
  <si>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</si>
  <si>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</si>
  <si>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</si>
  <si>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</si>
  <si>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</si>
  <si>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</si>
  <si>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</si>
  <si>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</si>
  <si>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</si>
  <si>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</si>
  <si>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</si>
  <si>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</si>
  <si>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</si>
  <si>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</si>
  <si>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</si>
  <si>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</si>
  <si>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</si>
  <si>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</si>
  <si>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</si>
  <si>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</si>
  <si>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</si>
  <si>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</si>
  <si>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</si>
  <si>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</si>
  <si>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</si>
  <si>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</si>
  <si>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</si>
  <si>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</si>
  <si>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</si>
  <si>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</si>
  <si>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</si>
  <si>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</si>
  <si>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</si>
  <si>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</si>
  <si>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</si>
  <si>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</si>
  <si>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</si>
  <si>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</si>
  <si>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</si>
  <si>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</si>
  <si>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</si>
  <si>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</si>
  <si>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</si>
  <si>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</si>
  <si>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</si>
  <si>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</si>
  <si>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</si>
  <si>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</si>
  <si>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</si>
  <si>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</si>
  <si>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</si>
  <si>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</si>
  <si>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</si>
  <si>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</si>
  <si>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</si>
  <si>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</si>
  <si>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</si>
  <si>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</si>
  <si>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</si>
  <si>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</si>
  <si>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</si>
  <si>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</si>
  <si>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</si>
  <si>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</si>
  <si>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</si>
  <si>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</si>
  <si>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</si>
  <si>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</si>
  <si>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</si>
  <si>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</si>
  <si>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</si>
  <si>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</si>
  <si>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</si>
  <si>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</si>
  <si>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</si>
  <si>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</si>
  <si>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</si>
  <si>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</si>
  <si>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</si>
  <si>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</si>
  <si>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</si>
  <si>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</si>
  <si>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</si>
  <si>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</si>
  <si>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</si>
  <si>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</si>
  <si>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</si>
  <si>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</si>
  <si>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</si>
  <si>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</si>
  <si>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</si>
  <si>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</si>
  <si>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</si>
  <si>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</si>
  <si>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</si>
  <si>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</si>
  <si>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</si>
  <si>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</si>
  <si>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</si>
  <si>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</si>
  <si>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</si>
  <si>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</si>
  <si>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</si>
  <si>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</si>
  <si>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</si>
  <si>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</si>
  <si>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</si>
  <si>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</si>
  <si>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</si>
  <si>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</si>
  <si>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</si>
  <si>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</si>
  <si>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</si>
  <si>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</si>
  <si>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</si>
  <si>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</si>
  <si>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</si>
  <si>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</si>
  <si>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</si>
  <si>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</si>
  <si>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</si>
  <si>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</si>
  <si>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</si>
  <si>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</si>
  <si>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</si>
  <si>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</si>
  <si>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</si>
  <si>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</si>
  <si>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</si>
  <si>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</si>
  <si>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</si>
  <si>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</si>
  <si>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</si>
  <si>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</si>
  <si>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</si>
  <si>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</si>
  <si>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</si>
  <si>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</si>
  <si>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</si>
  <si>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</si>
  <si>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</si>
  <si>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</si>
  <si>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</si>
  <si>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</si>
  <si>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</si>
  <si>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</si>
  <si>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</si>
  <si>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</si>
  <si>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</si>
  <si>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</si>
  <si>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</si>
  <si>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</si>
  <si>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</si>
  <si>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</si>
  <si>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</si>
  <si>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</si>
  <si>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</si>
  <si>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</si>
  <si>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</si>
  <si>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</si>
  <si>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</si>
  <si>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</si>
  <si>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</si>
  <si>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</si>
  <si>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</si>
  <si>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</si>
  <si>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</si>
  <si>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</si>
  <si>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</si>
  <si>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</si>
  <si>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</si>
  <si>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</si>
  <si>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</si>
  <si>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</si>
  <si>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</si>
  <si>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</si>
  <si>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</si>
  <si>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</si>
  <si>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</si>
  <si>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</si>
  <si>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</si>
  <si>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</si>
  <si>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</si>
  <si>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</si>
  <si>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</si>
  <si>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</si>
  <si>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</si>
  <si>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</si>
  <si>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</si>
  <si>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</si>
  <si>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</si>
  <si>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</si>
  <si>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</si>
  <si>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</si>
  <si>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</si>
  <si>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</si>
  <si>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</si>
  <si>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</si>
  <si>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</si>
  <si>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</si>
  <si>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</si>
  <si>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</si>
  <si>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</si>
  <si>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</si>
  <si>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</si>
  <si>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</si>
  <si>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</si>
  <si>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</si>
  <si>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</si>
  <si>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</si>
  <si>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</si>
  <si>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</si>
  <si>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</si>
  <si>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</si>
  <si>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</si>
  <si>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</si>
  <si>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</si>
  <si>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</si>
  <si>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</si>
  <si>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</si>
  <si>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</si>
  <si>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</si>
  <si>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</si>
  <si>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</si>
  <si>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</si>
  <si>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</si>
  <si>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</si>
  <si>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</si>
  <si>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</si>
  <si>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</si>
  <si>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</si>
  <si>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</si>
  <si>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</si>
  <si>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</si>
  <si>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</si>
  <si>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</si>
  <si>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</si>
  <si>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</si>
  <si>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</si>
  <si>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</si>
  <si>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</si>
  <si>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</si>
  <si>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</si>
  <si>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</si>
  <si>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</si>
  <si>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</si>
  <si>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</si>
  <si>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</si>
  <si>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</si>
  <si>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</si>
  <si>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</si>
  <si>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</si>
  <si>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</si>
  <si>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</si>
  <si>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</si>
  <si>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</si>
  <si>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</si>
  <si>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</si>
  <si>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</si>
  <si>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</si>
  <si>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</si>
  <si>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</si>
  <si>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</si>
  <si>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</si>
  <si>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</si>
  <si>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</si>
  <si>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</si>
  <si>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</si>
  <si>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</si>
  <si>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</si>
  <si>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</si>
  <si>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</si>
  <si>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</si>
  <si>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</si>
  <si>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</si>
  <si>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</si>
  <si>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</si>
  <si>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</si>
  <si>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</si>
  <si>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</si>
  <si>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</si>
  <si>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</si>
  <si>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</si>
  <si>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</si>
  <si>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</si>
  <si>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</si>
  <si>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</si>
  <si>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</si>
  <si>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</si>
  <si>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</si>
  <si>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</si>
  <si>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</si>
  <si>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</si>
  <si>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</si>
  <si>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</si>
  <si>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</si>
  <si>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</si>
  <si>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</si>
  <si>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</si>
  <si>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</si>
  <si>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</si>
  <si>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</si>
  <si>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</si>
  <si>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</si>
  <si>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</si>
  <si>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</si>
  <si>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</si>
  <si>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</si>
  <si>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</si>
  <si>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</si>
  <si>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</si>
  <si>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</si>
  <si>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</si>
  <si>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</si>
  <si>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</si>
  <si>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</si>
  <si>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</si>
  <si>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</si>
  <si>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</si>
  <si>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</si>
  <si>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</si>
  <si>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</si>
  <si>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</si>
  <si>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</si>
  <si>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</si>
  <si>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</si>
  <si>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</si>
  <si>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</si>
  <si>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</si>
  <si>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</si>
  <si>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</si>
  <si>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</si>
  <si>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</si>
  <si>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</si>
  <si>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</si>
  <si>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</si>
  <si>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</si>
  <si>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</si>
  <si>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</si>
  <si>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</si>
  <si>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</si>
  <si>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</si>
  <si>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</si>
  <si>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</si>
  <si>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</si>
  <si>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</si>
  <si>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</si>
  <si>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</si>
  <si>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</si>
  <si>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</si>
  <si>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</si>
  <si>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</si>
  <si>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</si>
  <si>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</si>
  <si>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</si>
  <si>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</si>
  <si>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</si>
  <si>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</si>
  <si>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</si>
  <si>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</si>
  <si>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</si>
  <si>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</si>
  <si>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</si>
  <si>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</si>
  <si>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</si>
  <si>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</si>
  <si>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</si>
  <si>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</si>
  <si>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</si>
  <si>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</si>
  <si>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</si>
  <si>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</si>
  <si>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</si>
  <si>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</si>
  <si>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</si>
  <si>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</si>
  <si>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</si>
  <si>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</si>
  <si>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</si>
  <si>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</si>
  <si>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</si>
  <si>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</si>
  <si>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</si>
  <si>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</si>
  <si>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</si>
  <si>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</si>
  <si>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</si>
  <si>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</si>
  <si>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</si>
  <si>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</si>
  <si>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</si>
  <si>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</si>
  <si>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</si>
  <si>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</si>
  <si>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</si>
  <si>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</si>
  <si>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</si>
  <si>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</si>
  <si>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</si>
  <si>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</si>
  <si>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</si>
  <si>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</si>
  <si>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</si>
  <si>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</si>
  <si>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</si>
  <si>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</si>
  <si>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</si>
  <si>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</si>
  <si>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</si>
  <si>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</si>
  <si>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</si>
  <si>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</si>
  <si>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</si>
  <si>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</si>
  <si>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</si>
  <si>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</si>
  <si>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</si>
  <si>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</si>
  <si>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</si>
  <si>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</si>
  <si>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</si>
  <si>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</si>
  <si>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</si>
  <si>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</si>
  <si>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</si>
  <si>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</si>
  <si>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</si>
  <si>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</si>
  <si>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</si>
  <si>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</si>
  <si>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</si>
  <si>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</si>
  <si>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</si>
  <si>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</si>
  <si>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</si>
  <si>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</si>
  <si>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</si>
  <si>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</si>
  <si>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</si>
  <si>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</si>
  <si>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</si>
  <si>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</si>
  <si>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</si>
  <si>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</si>
  <si>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</si>
  <si>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</si>
  <si>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</si>
  <si>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</si>
  <si>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</si>
  <si>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</si>
  <si>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</si>
  <si>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</si>
  <si>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</si>
  <si>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</si>
  <si>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</si>
  <si>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</si>
  <si>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</si>
  <si>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</si>
  <si>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</si>
  <si>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</si>
  <si>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</si>
  <si>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</si>
  <si>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</si>
  <si>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</si>
  <si>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</si>
  <si>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</si>
  <si>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</si>
  <si>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</si>
  <si>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</si>
  <si>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</si>
  <si>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</si>
  <si>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</si>
  <si>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</si>
  <si>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</si>
  <si>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</si>
  <si>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</si>
  <si>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</si>
  <si>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</si>
  <si>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</si>
  <si>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</si>
  <si>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</si>
  <si>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</si>
  <si>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</si>
  <si>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</si>
  <si>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</si>
  <si>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</si>
  <si>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</si>
  <si>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</si>
  <si>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</si>
  <si>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</si>
  <si>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</si>
  <si>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</si>
  <si>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</si>
  <si>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</si>
  <si>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</si>
  <si>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</si>
  <si>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</si>
  <si>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</si>
  <si>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</si>
  <si>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</si>
  <si>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</si>
  <si>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</si>
  <si>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</si>
  <si>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</si>
  <si>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</si>
  <si>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</si>
  <si>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</si>
  <si>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</si>
  <si>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</si>
  <si>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</si>
  <si>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</si>
  <si>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</si>
  <si>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</si>
  <si>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</si>
  <si>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</si>
  <si>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</si>
  <si>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</si>
  <si>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</si>
  <si>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</si>
  <si>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</si>
  <si>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</si>
  <si>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</si>
  <si>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</si>
  <si>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</si>
  <si>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</si>
  <si>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</si>
  <si>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</si>
  <si>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</si>
  <si>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</si>
  <si>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</si>
  <si>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</si>
  <si>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</si>
  <si>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</si>
  <si>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</si>
  <si>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</si>
  <si>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</si>
  <si>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</si>
  <si>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</si>
  <si>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</si>
  <si>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</si>
  <si>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</si>
  <si>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</si>
  <si>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</si>
  <si>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</si>
  <si>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</si>
  <si>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</si>
  <si>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</si>
  <si>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</si>
  <si>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</si>
  <si>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</si>
  <si>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</si>
  <si>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</si>
  <si>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</si>
  <si>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</si>
  <si>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</si>
  <si>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</si>
  <si>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</si>
  <si>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</si>
  <si>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</si>
  <si>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</si>
  <si>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</si>
  <si>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</si>
  <si>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</si>
  <si>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</si>
  <si>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</si>
  <si>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</si>
  <si>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</si>
  <si>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</si>
  <si>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</si>
  <si>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</si>
  <si>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</si>
  <si>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</si>
  <si>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</si>
  <si>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</si>
  <si>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</si>
  <si>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</si>
  <si>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</si>
  <si>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</si>
  <si>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</si>
  <si>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</si>
  <si>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</si>
  <si>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</si>
  <si>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</si>
  <si>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</si>
  <si>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</si>
  <si>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</si>
  <si>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</si>
  <si>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</si>
  <si>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</si>
  <si>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</si>
  <si>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</si>
  <si>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</si>
  <si>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</si>
  <si>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</si>
  <si>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</si>
  <si>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</si>
  <si>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</si>
  <si>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</si>
  <si>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</si>
  <si>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</si>
  <si>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</si>
  <si>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</si>
  <si>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</si>
  <si>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</si>
  <si>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</si>
  <si>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</si>
  <si>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</si>
  <si>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</si>
  <si>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</si>
  <si>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</si>
  <si>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</si>
  <si>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</si>
  <si>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</si>
  <si>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</si>
  <si>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</si>
  <si>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</si>
  <si>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</si>
  <si>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</si>
  <si>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</si>
  <si>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</si>
  <si>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</si>
  <si>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</si>
  <si>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</si>
  <si>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</si>
  <si>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</si>
  <si>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</si>
  <si>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</si>
  <si>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</si>
  <si>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</si>
  <si>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</si>
  <si>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</si>
  <si>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</si>
  <si>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</si>
  <si>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</si>
  <si>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</si>
  <si>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</si>
  <si>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</si>
  <si>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</si>
  <si>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</si>
  <si>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</si>
  <si>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</si>
  <si>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</si>
  <si>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</si>
  <si>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</si>
  <si>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</si>
  <si>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</si>
  <si>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</si>
  <si>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</si>
  <si>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</si>
  <si>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</si>
  <si>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</si>
  <si>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</si>
  <si>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</si>
  <si>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</si>
  <si>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</si>
  <si>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</si>
  <si>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</si>
  <si>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</si>
  <si>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</si>
  <si>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</si>
  <si>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</si>
  <si>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</si>
  <si>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</si>
  <si>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</si>
  <si>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</si>
  <si>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</si>
  <si>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</si>
  <si>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</si>
  <si>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</si>
  <si>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</si>
  <si>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</si>
  <si>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</si>
  <si>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</si>
  <si>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</si>
  <si>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</si>
  <si>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</si>
  <si>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</si>
  <si>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</si>
  <si>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</si>
  <si>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</si>
  <si>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</si>
  <si>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</si>
  <si>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</si>
  <si>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</si>
  <si>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</si>
  <si>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</si>
  <si>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</si>
  <si>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</si>
  <si>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</si>
  <si>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</si>
  <si>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</si>
  <si>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</si>
  <si>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</si>
  <si>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</si>
  <si>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</si>
  <si>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</si>
  <si>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</si>
  <si>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</si>
  <si>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</si>
  <si>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</si>
  <si>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</si>
  <si>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</si>
  <si>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</si>
  <si>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</si>
  <si>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</si>
  <si>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</si>
  <si>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</si>
  <si>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</si>
  <si>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</si>
  <si>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</si>
  <si>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</si>
  <si>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</si>
  <si>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</si>
  <si>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</si>
  <si>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</si>
  <si>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</si>
  <si>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</si>
  <si>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</si>
  <si>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</si>
  <si>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</si>
  <si>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</si>
  <si>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</si>
  <si>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</si>
  <si>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</si>
  <si>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</si>
  <si>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</si>
  <si>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</si>
  <si>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</si>
  <si>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</si>
  <si>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</si>
  <si>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</si>
  <si>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</si>
  <si>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</si>
  <si>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</si>
  <si>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</si>
  <si>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</si>
  <si>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</si>
  <si>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</si>
  <si>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</si>
  <si>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</si>
  <si>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</si>
  <si>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</si>
  <si>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</si>
  <si>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</si>
  <si>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</si>
  <si>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</si>
  <si>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</si>
  <si>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</si>
  <si>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</si>
  <si>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</si>
  <si>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</si>
  <si>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</si>
  <si>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</si>
  <si>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</si>
  <si>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</si>
  <si>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</si>
  <si>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</si>
  <si>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</si>
  <si>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</si>
  <si>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</si>
  <si>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</si>
  <si>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</si>
  <si>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</si>
  <si>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</si>
  <si>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</si>
  <si>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</si>
  <si>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</si>
  <si>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</si>
  <si>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</si>
  <si>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</si>
  <si>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</si>
  <si>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</si>
  <si>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</si>
  <si>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</si>
  <si>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</si>
  <si>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</si>
  <si>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</si>
  <si>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</si>
  <si>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</si>
  <si>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</si>
  <si>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</si>
  <si>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</si>
  <si>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</si>
  <si>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</si>
  <si>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</si>
  <si>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</si>
  <si>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</si>
  <si>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</si>
  <si>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</si>
  <si>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</si>
  <si>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</si>
  <si>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</si>
  <si>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</si>
  <si>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</si>
  <si>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</si>
  <si>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</si>
  <si>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</si>
  <si>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</si>
  <si>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</si>
  <si>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</si>
  <si>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</si>
  <si>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</si>
  <si>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</si>
  <si>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</si>
  <si>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</si>
  <si>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</si>
  <si>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</si>
  <si>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</si>
  <si>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</si>
  <si>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</si>
  <si>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</si>
  <si>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</si>
  <si>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</si>
  <si>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</si>
  <si>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</si>
  <si>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</si>
  <si>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</si>
  <si>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</si>
  <si>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</si>
  <si>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</si>
  <si>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</si>
  <si>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</si>
  <si>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</si>
  <si>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</si>
  <si>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</si>
  <si>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</si>
  <si>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</si>
  <si>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</si>
  <si>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</si>
  <si>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</si>
  <si>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</si>
  <si>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</si>
  <si>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</si>
  <si>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</si>
  <si>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</si>
  <si>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</si>
  <si>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</si>
  <si>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</si>
  <si>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</si>
  <si>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</si>
  <si>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</si>
  <si>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</si>
  <si>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</si>
  <si>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</si>
  <si>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</si>
  <si>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</si>
  <si>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</si>
  <si>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</si>
  <si>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</si>
  <si>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</si>
  <si>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</si>
  <si>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</si>
  <si>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</si>
  <si>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</si>
  <si>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</si>
  <si>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</si>
  <si>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</si>
  <si>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</si>
  <si>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</si>
  <si>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</si>
  <si>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</si>
  <si>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</si>
  <si>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</si>
  <si>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</si>
  <si>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</si>
  <si>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</si>
  <si>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</si>
  <si>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</si>
  <si>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</si>
  <si>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</si>
  <si>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</si>
  <si>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</si>
  <si>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</si>
  <si>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</si>
  <si>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</si>
  <si>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</si>
  <si>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</si>
  <si>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</si>
  <si>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</si>
  <si>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</si>
  <si>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</si>
  <si>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</si>
  <si>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</si>
  <si>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</si>
  <si>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</si>
  <si>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</si>
  <si>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</si>
  <si>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</si>
  <si>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</si>
  <si>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</si>
  <si>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</si>
  <si>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</si>
  <si>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</si>
  <si>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</si>
  <si>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</si>
  <si>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</si>
  <si>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</si>
  <si>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</si>
  <si>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</si>
  <si>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</si>
  <si>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</si>
  <si>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</si>
  <si>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</si>
  <si>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</si>
  <si>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</si>
  <si>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</si>
  <si>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</si>
  <si>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</si>
  <si>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</si>
  <si>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</si>
  <si>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</si>
  <si>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</si>
  <si>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</si>
  <si>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</si>
  <si>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</si>
  <si>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</si>
  <si>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</si>
  <si>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</si>
  <si>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</si>
  <si>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</si>
  <si>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</si>
  <si>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</si>
  <si>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</si>
  <si>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</si>
  <si>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</si>
  <si>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</si>
  <si>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</si>
  <si>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</si>
  <si>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</si>
  <si>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</si>
  <si>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</si>
  <si>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</si>
  <si>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</si>
  <si>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</si>
  <si>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</si>
  <si>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</si>
  <si>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</si>
  <si>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</si>
  <si>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</si>
  <si>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</si>
  <si>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</si>
  <si>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</si>
  <si>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</si>
  <si>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</si>
  <si>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</si>
  <si>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</si>
  <si>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</si>
  <si>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</si>
  <si>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</si>
  <si>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</si>
  <si>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</si>
  <si>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</si>
  <si>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</si>
  <si>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</si>
  <si>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</si>
  <si>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</si>
  <si>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</si>
  <si>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</si>
  <si>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</si>
  <si>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</si>
  <si>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</si>
  <si>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</si>
  <si>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</si>
  <si>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</si>
  <si>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</si>
  <si>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</si>
  <si>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</si>
  <si>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</si>
  <si>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</si>
  <si>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</si>
  <si>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</si>
  <si>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</si>
  <si>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</si>
  <si>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</si>
  <si>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</si>
  <si>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</si>
  <si>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</si>
  <si>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</si>
  <si>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</si>
  <si>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</si>
  <si>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</si>
  <si>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</si>
  <si>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</si>
  <si>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</si>
  <si>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</si>
  <si>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</si>
  <si>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</si>
  <si>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</si>
  <si>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</si>
  <si>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</si>
  <si>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</si>
  <si>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</si>
  <si>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</si>
  <si>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</si>
  <si>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</si>
  <si>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</si>
  <si>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</si>
  <si>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</si>
  <si>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</si>
  <si>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</si>
  <si>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</si>
  <si>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</si>
  <si>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</si>
  <si>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</si>
  <si>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</si>
  <si>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</si>
  <si>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</si>
  <si>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</si>
  <si>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</si>
  <si>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</si>
  <si>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</si>
  <si>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</si>
  <si>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</si>
  <si>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</si>
  <si>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</si>
  <si>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</si>
  <si>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</si>
  <si>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</si>
  <si>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</si>
  <si>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</si>
  <si>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</si>
  <si>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</si>
  <si>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</si>
  <si>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</si>
  <si>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</si>
  <si>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</si>
  <si>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</si>
  <si>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</si>
  <si>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</si>
  <si>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</si>
  <si>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</si>
  <si>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</si>
  <si>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</si>
  <si>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</si>
  <si>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</si>
  <si>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</si>
  <si>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</si>
  <si>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</si>
  <si>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</si>
  <si>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</si>
  <si>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</si>
  <si>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</si>
  <si>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</si>
  <si>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</si>
  <si>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</si>
  <si>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</si>
  <si>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</si>
  <si>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</si>
  <si>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</si>
  <si>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</si>
  <si>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</si>
  <si>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</si>
  <si>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</si>
  <si>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</si>
  <si>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</si>
  <si>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</si>
  <si>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</si>
  <si>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</si>
  <si>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</si>
  <si>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</si>
  <si>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</si>
  <si>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</si>
  <si>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</si>
  <si>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</si>
  <si>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</si>
  <si>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</si>
  <si>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</si>
  <si>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</si>
  <si>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</si>
  <si>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</si>
  <si>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</si>
  <si>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</si>
  <si>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</si>
  <si>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</si>
  <si>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</si>
  <si>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</si>
  <si>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</si>
  <si>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</si>
  <si>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</si>
  <si>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</si>
  <si>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</si>
  <si>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</si>
  <si>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</si>
  <si>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</si>
  <si>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</si>
  <si>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</si>
  <si>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</si>
  <si>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</si>
  <si>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</si>
  <si>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</si>
  <si>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</si>
  <si>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</si>
  <si>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</si>
  <si>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</si>
  <si>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</si>
  <si>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</si>
  <si>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</si>
  <si>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</si>
  <si>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</si>
  <si>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</si>
  <si>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</si>
  <si>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</si>
  <si>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</si>
  <si>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</si>
  <si>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</si>
  <si>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</si>
  <si>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</si>
  <si>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</si>
  <si>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</si>
  <si>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</si>
  <si>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</si>
  <si>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</si>
  <si>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</si>
  <si>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</si>
  <si>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</si>
  <si>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</si>
  <si>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</si>
  <si>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</si>
  <si>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</si>
  <si>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</si>
  <si>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</si>
  <si>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</si>
  <si>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</si>
  <si>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</si>
  <si>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</si>
  <si>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</si>
  <si>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</si>
  <si>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</si>
  <si>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</si>
  <si>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</si>
  <si>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</si>
  <si>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</si>
  <si>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</si>
  <si>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</si>
  <si>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</si>
  <si>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</si>
  <si>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</si>
  <si>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</si>
  <si>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</si>
  <si>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</si>
  <si>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</si>
  <si>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</si>
  <si>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</si>
  <si>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</si>
  <si>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</si>
  <si>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</si>
  <si>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</si>
  <si>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</si>
  <si>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</si>
  <si>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</si>
  <si>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</si>
  <si>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</si>
  <si>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</si>
  <si>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</si>
  <si>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</si>
  <si>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</si>
  <si>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</si>
  <si>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</si>
  <si>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</si>
  <si>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</si>
  <si>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</si>
  <si>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</si>
  <si>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</si>
  <si>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</si>
  <si>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</si>
  <si>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</si>
  <si>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</si>
  <si>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</si>
  <si>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</si>
  <si>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</si>
  <si>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</si>
  <si>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</si>
  <si>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</si>
  <si>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</si>
  <si>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</si>
  <si>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</si>
  <si>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</si>
  <si>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</si>
  <si>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</si>
  <si>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</si>
  <si>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</si>
  <si>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</si>
  <si>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</si>
  <si>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</si>
  <si>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</si>
  <si>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</si>
  <si>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</si>
  <si>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</si>
  <si>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</si>
  <si>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</si>
  <si>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</si>
  <si>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</si>
  <si>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</si>
  <si>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</si>
  <si>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</si>
  <si>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</si>
  <si>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</si>
  <si>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</si>
  <si>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</si>
  <si>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</si>
  <si>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</si>
  <si>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</si>
  <si>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</si>
  <si>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</si>
  <si>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</si>
  <si>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</si>
  <si>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</si>
  <si>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</si>
  <si>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</si>
  <si>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</si>
  <si>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</si>
  <si>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</si>
  <si>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</si>
  <si>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</si>
  <si>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</si>
  <si>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</si>
  <si>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</si>
  <si>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</si>
  <si>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</si>
  <si>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</si>
  <si>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</si>
  <si>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</si>
  <si>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</si>
  <si>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</si>
  <si>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</si>
  <si>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</si>
  <si>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</si>
  <si>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</si>
  <si>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</si>
  <si>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</si>
  <si>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</si>
  <si>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</si>
  <si>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</si>
  <si>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</si>
  <si>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</si>
  <si>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</si>
  <si>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</si>
  <si>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</si>
  <si>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</si>
  <si>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</si>
  <si>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</si>
  <si>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</si>
  <si>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</si>
  <si>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</si>
  <si>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</si>
  <si>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</si>
  <si>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</si>
  <si>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</si>
  <si>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</si>
  <si>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</si>
  <si>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</si>
  <si>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</si>
  <si>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</si>
  <si>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</si>
  <si>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</si>
  <si>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</si>
  <si>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</si>
  <si>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</si>
  <si>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</si>
  <si>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</si>
  <si>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</si>
  <si>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</si>
  <si>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</si>
  <si>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</si>
  <si>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</si>
  <si>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</si>
  <si>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</si>
  <si>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</si>
  <si>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</si>
  <si>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</si>
  <si>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</si>
  <si>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</si>
  <si>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</si>
  <si>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</si>
  <si>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</si>
  <si>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</si>
  <si>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</si>
  <si>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</si>
  <si>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</si>
  <si>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</si>
  <si>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</si>
  <si>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</si>
  <si>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</si>
  <si>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</si>
  <si>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</si>
  <si>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</si>
  <si>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</si>
  <si>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</si>
  <si>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</si>
  <si>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</si>
  <si>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</si>
  <si>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</si>
  <si>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</si>
  <si>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</si>
  <si>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</si>
  <si>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</si>
  <si>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</si>
  <si>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</si>
  <si>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</si>
  <si>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</si>
  <si>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</si>
  <si>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</si>
  <si>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</si>
  <si>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</si>
  <si>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</si>
  <si>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</si>
  <si>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</si>
  <si>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</si>
  <si>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</si>
  <si>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</si>
  <si>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</si>
  <si>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</si>
  <si>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</si>
  <si>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</si>
  <si>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</si>
  <si>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</si>
  <si>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</si>
  <si>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</si>
  <si>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</si>
  <si>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</si>
  <si>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</si>
  <si>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</si>
  <si>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</si>
  <si>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</si>
  <si>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</si>
  <si>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</si>
  <si>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</si>
  <si>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</si>
  <si>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</si>
  <si>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</si>
  <si>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</si>
  <si>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</si>
  <si>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</si>
  <si>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</si>
  <si>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</si>
  <si>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</si>
  <si>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</si>
  <si>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</si>
  <si>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</si>
  <si>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</si>
  <si>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</si>
  <si>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</si>
  <si>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</si>
  <si>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</si>
  <si>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</si>
  <si>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</si>
  <si>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</si>
  <si>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</si>
  <si>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</si>
  <si>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</si>
  <si>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</si>
  <si>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</si>
  <si>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</si>
  <si>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</si>
  <si>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</si>
  <si>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</si>
  <si>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</si>
  <si>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</si>
  <si>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</si>
  <si>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</si>
  <si>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</si>
  <si>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</si>
  <si>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</si>
  <si>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</si>
  <si>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</si>
  <si>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</si>
  <si>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</si>
  <si>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</si>
  <si>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</si>
  <si>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</si>
  <si>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</si>
  <si>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</si>
  <si>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</si>
  <si>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</si>
  <si>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</si>
  <si>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</si>
  <si>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</si>
  <si>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</si>
  <si>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</si>
  <si>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</si>
  <si>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</si>
  <si>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</si>
  <si>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</si>
  <si>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</si>
  <si>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</si>
  <si>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</si>
  <si>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</si>
  <si>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</si>
  <si>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</si>
  <si>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</si>
  <si>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</si>
  <si>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</si>
  <si>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</si>
  <si>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</si>
  <si>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</si>
  <si>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</si>
  <si>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</si>
  <si>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</si>
  <si>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</si>
  <si>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</si>
  <si>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</si>
  <si>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</si>
  <si>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</si>
  <si>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</si>
  <si>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</si>
  <si>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</si>
  <si>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</si>
  <si>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</si>
  <si>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</si>
  <si>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</si>
  <si>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</si>
  <si>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</si>
  <si>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</si>
  <si>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</si>
  <si>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</si>
  <si>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</si>
  <si>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</si>
  <si>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</si>
  <si>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</si>
  <si>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</si>
  <si>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</si>
  <si>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</si>
  <si>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</si>
  <si>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</si>
  <si>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</si>
  <si>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</si>
  <si>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</si>
  <si>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</si>
  <si>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</si>
  <si>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</si>
  <si>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</si>
  <si>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</si>
  <si>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</si>
  <si>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</si>
  <si>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</si>
  <si>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</si>
  <si>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</si>
  <si>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</si>
  <si>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</si>
  <si>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</si>
  <si>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</si>
  <si>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</si>
  <si>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</si>
  <si>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</si>
  <si>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</si>
  <si>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</si>
  <si>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</si>
  <si>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</si>
  <si>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</si>
  <si>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</si>
  <si>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</si>
  <si>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</si>
  <si>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</si>
  <si>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</si>
  <si>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</si>
  <si>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</si>
  <si>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</si>
  <si>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</si>
  <si>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</si>
  <si>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</si>
  <si>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</si>
  <si>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</si>
  <si>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</si>
  <si>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</si>
  <si>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</si>
  <si>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</si>
  <si>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</si>
  <si>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</si>
  <si>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</si>
  <si>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</si>
  <si>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</si>
  <si>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</si>
  <si>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</si>
  <si>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</si>
  <si>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</si>
  <si>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</si>
  <si>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</si>
  <si>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</si>
  <si>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</si>
  <si>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</si>
  <si>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</si>
  <si>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</si>
  <si>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</si>
  <si>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</si>
  <si>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</si>
  <si>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</si>
  <si>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</si>
  <si>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</si>
  <si>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</si>
  <si>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</si>
  <si>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</si>
  <si>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</si>
  <si>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</si>
  <si>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</si>
  <si>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</si>
  <si>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</si>
  <si>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</si>
  <si>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</si>
  <si>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</si>
  <si>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</si>
  <si>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</si>
  <si>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</si>
  <si>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</si>
  <si>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</si>
  <si>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</si>
  <si>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</si>
  <si>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</si>
  <si>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</si>
  <si>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</si>
  <si>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</si>
  <si>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</si>
  <si>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</si>
  <si>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</si>
  <si>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</si>
  <si>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</si>
  <si>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</si>
  <si>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</si>
  <si>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</si>
  <si>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</si>
  <si>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</si>
  <si>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</si>
  <si>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</si>
  <si>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</si>
  <si>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</si>
  <si>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</si>
  <si>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</si>
  <si>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</si>
  <si>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</si>
  <si>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</si>
  <si>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</si>
  <si>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</si>
  <si>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</si>
  <si>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</si>
  <si>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</si>
  <si>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</si>
  <si>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</si>
  <si>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</si>
  <si>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</si>
  <si>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</si>
  <si>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</si>
  <si>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</si>
  <si>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</si>
  <si>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</si>
  <si>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</si>
  <si>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</si>
  <si>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</si>
  <si>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</si>
  <si>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</si>
  <si>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</si>
  <si>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</si>
  <si>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</si>
  <si>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</si>
  <si>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</si>
  <si>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</si>
  <si>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</si>
  <si>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</si>
  <si>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</si>
  <si>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</si>
  <si>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</si>
  <si>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</si>
  <si>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</si>
  <si>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</si>
  <si>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</si>
  <si>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</si>
  <si>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</si>
  <si>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</si>
  <si>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</si>
  <si>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</si>
  <si>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</si>
  <si>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</si>
  <si>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</si>
  <si>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</si>
  <si>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</si>
  <si>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</si>
  <si>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</si>
  <si>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</si>
  <si>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</si>
  <si>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</si>
  <si>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</si>
  <si>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</si>
  <si>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</si>
  <si>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</si>
  <si>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</si>
  <si>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</si>
  <si>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</si>
  <si>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</si>
  <si>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</si>
  <si>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</si>
  <si>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</si>
  <si>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</si>
  <si>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</si>
  <si>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</si>
  <si>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</si>
  <si>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</si>
  <si>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</si>
  <si>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</si>
  <si>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</si>
  <si>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</si>
  <si>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</si>
  <si>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</si>
  <si>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</si>
  <si>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</si>
  <si>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</si>
  <si>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</si>
  <si>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</si>
  <si>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</si>
  <si>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</si>
  <si>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</si>
  <si>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</si>
  <si>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</si>
  <si>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</si>
  <si>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</si>
  <si>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</si>
  <si>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</si>
  <si>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</si>
  <si>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</si>
  <si>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</si>
  <si>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</si>
  <si>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</si>
  <si>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</si>
  <si>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</si>
  <si>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</si>
  <si>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</si>
  <si>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</si>
  <si>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</si>
  <si>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</si>
  <si>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</si>
  <si>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</si>
  <si>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</si>
  <si>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</si>
  <si>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</si>
  <si>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</si>
  <si>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</si>
  <si>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</si>
  <si>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</si>
  <si>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</si>
  <si>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</si>
  <si>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</si>
  <si>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</si>
  <si>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</si>
  <si>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</si>
  <si>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</si>
  <si>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</si>
  <si>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</si>
  <si>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</si>
  <si>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</si>
  <si>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</si>
  <si>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</si>
  <si>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</si>
  <si>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</si>
  <si>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</si>
  <si>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</si>
  <si>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</si>
  <si>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</si>
  <si>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</si>
  <si>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</si>
  <si>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</si>
  <si>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</si>
  <si>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</si>
  <si>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</si>
  <si>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</si>
  <si>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</si>
  <si>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</si>
  <si>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</si>
  <si>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</si>
  <si>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</si>
  <si>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</si>
  <si>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</si>
  <si>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</si>
  <si>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</si>
  <si>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</si>
  <si>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</si>
  <si>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</si>
  <si>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</si>
  <si>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</si>
  <si>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</si>
  <si>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</si>
  <si>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</si>
  <si>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</si>
  <si>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</si>
  <si>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</si>
  <si>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</si>
  <si>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</si>
  <si>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</si>
  <si>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</si>
  <si>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</si>
  <si>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</si>
  <si>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</si>
  <si>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</si>
  <si>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</si>
  <si>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</si>
  <si>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</si>
  <si>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</si>
  <si>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</si>
  <si>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</si>
  <si>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</si>
  <si>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</si>
  <si>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</si>
  <si>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</si>
  <si>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</si>
  <si>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</si>
  <si>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</si>
  <si>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</si>
  <si>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</si>
  <si>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</si>
  <si>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</si>
  <si>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</si>
  <si>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</si>
  <si>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</si>
  <si>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</si>
  <si>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</si>
  <si>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</si>
  <si>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</si>
  <si>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</si>
  <si>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</si>
  <si>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</si>
  <si>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</si>
  <si>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</si>
  <si>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</si>
  <si>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</si>
  <si>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</si>
  <si>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</si>
  <si>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</si>
  <si>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</si>
  <si>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</si>
  <si>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</si>
  <si>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</si>
  <si>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</si>
  <si>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</si>
  <si>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</si>
  <si>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</si>
  <si>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</si>
  <si>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</si>
  <si>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</si>
  <si>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</si>
  <si>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</si>
  <si>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</si>
  <si>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</si>
  <si>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</si>
  <si>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</si>
  <si>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</si>
  <si>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</si>
  <si>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</si>
  <si>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</si>
  <si>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</si>
  <si>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</si>
  <si>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</si>
  <si>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</si>
  <si>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</si>
  <si>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</si>
  <si>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</si>
  <si>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</si>
  <si>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</si>
  <si>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</si>
  <si>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</si>
  <si>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</si>
  <si>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</si>
  <si>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</si>
  <si>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</si>
  <si>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</si>
  <si>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</si>
  <si>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</si>
  <si>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</si>
  <si>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</si>
  <si>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</si>
  <si>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</si>
  <si>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</si>
  <si>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</si>
  <si>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</si>
  <si>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</si>
  <si>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</si>
  <si>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</si>
  <si>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</si>
  <si>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</si>
  <si>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</si>
  <si>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</si>
  <si>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</si>
  <si>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</si>
  <si>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</si>
  <si>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</si>
  <si>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</si>
  <si>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</si>
  <si>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</si>
  <si>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</si>
  <si>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</si>
  <si>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</si>
  <si>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</si>
  <si>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</si>
  <si>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</si>
  <si>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</si>
  <si>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</si>
  <si>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</si>
  <si>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</si>
  <si>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</si>
  <si>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</si>
  <si>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</si>
  <si>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</si>
  <si>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</si>
  <si>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</si>
  <si>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</si>
  <si>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</si>
  <si>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</si>
  <si>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</si>
  <si>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</si>
  <si>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</si>
  <si>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</si>
  <si>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</si>
  <si>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</si>
  <si>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</si>
  <si>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</si>
  <si>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</si>
  <si>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</si>
  <si>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</si>
  <si>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</si>
  <si>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</si>
  <si>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</si>
  <si>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</si>
  <si>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</si>
  <si>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</si>
  <si>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</si>
  <si>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</si>
  <si>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</si>
  <si>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</si>
  <si>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</si>
  <si>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</si>
  <si>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</si>
  <si>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</si>
  <si>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</si>
  <si>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</si>
  <si>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</si>
  <si>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</si>
  <si>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</si>
  <si>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</si>
  <si>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</si>
  <si>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</si>
  <si>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</si>
  <si>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</si>
  <si>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</si>
  <si>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</si>
  <si>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</si>
  <si>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</si>
  <si>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</si>
  <si>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</si>
  <si>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</si>
  <si>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</si>
  <si>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</si>
  <si>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</si>
  <si>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</si>
  <si>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</si>
  <si>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</si>
  <si>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</si>
  <si>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</si>
  <si>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</si>
  <si>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</si>
  <si>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</si>
  <si>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</si>
  <si>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</si>
  <si>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</si>
  <si>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</si>
  <si>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</si>
  <si>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</si>
  <si>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</si>
  <si>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</si>
  <si>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</si>
  <si>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</si>
  <si>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</si>
  <si>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</si>
  <si>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</si>
  <si>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</si>
  <si>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</si>
  <si>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</si>
  <si>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</si>
  <si>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</si>
  <si>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</si>
  <si>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</si>
  <si>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</si>
  <si>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</si>
  <si>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</si>
  <si>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</si>
  <si>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</si>
  <si>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</si>
  <si>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</si>
  <si>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</si>
  <si>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</si>
  <si>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</si>
  <si>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</si>
  <si>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</si>
  <si>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</si>
  <si>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</si>
  <si>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</si>
  <si>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</si>
  <si>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</si>
  <si>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</si>
  <si>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</si>
  <si>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</si>
  <si>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</si>
  <si>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</si>
  <si>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</si>
  <si>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</si>
  <si>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</si>
  <si>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</si>
  <si>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</si>
  <si>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</si>
  <si>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</si>
  <si>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</si>
  <si>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</si>
  <si>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</si>
  <si>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</si>
  <si>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</si>
  <si>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</si>
  <si>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</si>
  <si>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</si>
  <si>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</si>
  <si>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</si>
  <si>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</si>
  <si>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</si>
  <si>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</si>
  <si>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</si>
  <si>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</si>
  <si>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</si>
  <si>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</si>
  <si>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</si>
  <si>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</si>
  <si>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</si>
  <si>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</si>
  <si>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</si>
  <si>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</si>
  <si>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</si>
  <si>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</si>
  <si>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</si>
  <si>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</si>
  <si>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</si>
  <si>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</si>
  <si>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</si>
  <si>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</si>
  <si>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</si>
  <si>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</si>
  <si>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</si>
  <si>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</si>
  <si>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</si>
  <si>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</si>
  <si>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</si>
  <si>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</si>
  <si>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</si>
  <si>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</si>
  <si>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</si>
  <si>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</si>
  <si>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</si>
  <si>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</si>
  <si>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</si>
  <si>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</si>
  <si>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</si>
  <si>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</si>
  <si>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</si>
  <si>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</si>
  <si>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</si>
  <si>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</si>
  <si>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</si>
  <si>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</si>
  <si>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</si>
  <si>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</si>
  <si>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</si>
  <si>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</si>
  <si>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</si>
  <si>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</si>
  <si>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</si>
  <si>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</si>
  <si>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</si>
  <si>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</si>
  <si>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</si>
  <si>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</si>
  <si>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</si>
  <si>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</si>
  <si>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</si>
  <si>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</si>
  <si>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</si>
  <si>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</si>
  <si>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</si>
  <si>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</si>
  <si>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</si>
  <si>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</si>
  <si>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</si>
  <si>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</si>
  <si>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</si>
  <si>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</si>
  <si>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</si>
  <si>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</si>
  <si>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</si>
  <si>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</si>
  <si>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</si>
  <si>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</si>
  <si>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</si>
  <si>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</si>
  <si>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</si>
  <si>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</si>
  <si>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</si>
  <si>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</si>
  <si>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</si>
  <si>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</si>
  <si>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</si>
  <si>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</si>
  <si>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</si>
  <si>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</si>
  <si>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</si>
  <si>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</si>
  <si>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</si>
  <si>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</si>
  <si>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</si>
  <si>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</si>
  <si>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</si>
  <si>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</si>
  <si>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</si>
  <si>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</si>
  <si>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</si>
  <si>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</si>
  <si>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</si>
  <si>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</si>
  <si>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</si>
  <si>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</si>
  <si>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</si>
  <si>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</si>
  <si>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</si>
  <si>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</si>
  <si>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</si>
  <si>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</si>
  <si>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</si>
  <si>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</si>
  <si>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</si>
  <si>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</si>
  <si>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</si>
  <si>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</si>
  <si>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</si>
  <si>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</si>
  <si>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</si>
  <si>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</si>
  <si>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</si>
  <si>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</si>
  <si>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</si>
  <si>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</si>
  <si>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</si>
  <si>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</si>
  <si>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</si>
  <si>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</si>
  <si>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</si>
  <si>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</si>
  <si>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</si>
  <si>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</si>
  <si>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</si>
  <si>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</si>
  <si>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</si>
  <si>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</si>
  <si>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</si>
  <si>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</si>
  <si>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</si>
  <si>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</si>
  <si>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</si>
  <si>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</si>
  <si>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</si>
  <si>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</si>
  <si>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</si>
  <si>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</si>
  <si>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</si>
  <si>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</si>
  <si>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</si>
  <si>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</si>
  <si>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</si>
  <si>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</si>
  <si>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</si>
  <si>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</si>
  <si>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</si>
  <si>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</si>
  <si>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</si>
  <si>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</si>
  <si>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</si>
  <si>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</si>
  <si>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</si>
  <si>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</si>
  <si>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</si>
  <si>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</si>
  <si>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</si>
  <si>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</si>
  <si>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</si>
  <si>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</si>
  <si>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</si>
  <si>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</si>
  <si>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</si>
  <si>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</si>
  <si>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</si>
  <si>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</si>
  <si>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</si>
  <si>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</si>
  <si>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</si>
  <si>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</si>
  <si>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</si>
  <si>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</si>
  <si>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</si>
  <si>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</si>
  <si>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</si>
  <si>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</si>
  <si>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</si>
  <si>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</si>
  <si>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</si>
  <si>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</si>
  <si>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</si>
  <si>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</si>
  <si>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</si>
  <si>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</si>
  <si>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</si>
  <si>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</si>
  <si>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</si>
  <si>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</si>
  <si>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</si>
  <si>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</si>
  <si>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</si>
  <si>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</si>
  <si>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</si>
  <si>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</si>
  <si>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</si>
  <si>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</si>
  <si>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</si>
  <si>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</si>
  <si>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</si>
  <si>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</si>
  <si>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</si>
  <si>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</si>
  <si>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</si>
  <si>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</si>
  <si>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</si>
  <si>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</si>
  <si>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</si>
  <si>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</si>
  <si>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</si>
  <si>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</si>
  <si>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</si>
  <si>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</si>
  <si>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</si>
  <si>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</si>
  <si>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</si>
  <si>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</si>
  <si>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</si>
  <si>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</si>
  <si>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</si>
  <si>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</si>
  <si>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</si>
  <si>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</si>
  <si>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</si>
  <si>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</si>
  <si>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</si>
  <si>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</si>
  <si>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</si>
  <si>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</si>
  <si>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</si>
  <si>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</si>
  <si>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</si>
  <si>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</si>
  <si>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</si>
  <si>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</si>
  <si>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</si>
  <si>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</si>
  <si>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</si>
  <si>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</si>
  <si>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</si>
  <si>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</si>
  <si>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</si>
  <si>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</si>
  <si>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</si>
  <si>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</si>
  <si>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</si>
  <si>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</si>
  <si>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</si>
  <si>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</si>
  <si>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</si>
  <si>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</si>
  <si>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</si>
  <si>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</si>
  <si>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</si>
  <si>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</si>
  <si>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</si>
  <si>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</si>
  <si>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</si>
  <si>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</si>
  <si>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</si>
  <si>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</si>
  <si>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</si>
  <si>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</si>
  <si>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</si>
  <si>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</si>
  <si>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</si>
  <si>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</si>
  <si>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</si>
  <si>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</si>
  <si>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</si>
  <si>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</si>
  <si>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</si>
  <si>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</si>
  <si>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</si>
  <si>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</si>
  <si>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</si>
  <si>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</si>
  <si>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</si>
  <si>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</si>
  <si>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</si>
  <si>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</si>
  <si>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</si>
  <si>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</si>
  <si>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</si>
  <si>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</si>
  <si>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</si>
  <si>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</si>
  <si>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</si>
  <si>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</si>
  <si>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</si>
  <si>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</si>
  <si>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</si>
  <si>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</si>
  <si>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</si>
  <si>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</si>
  <si>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</si>
  <si>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</si>
  <si>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</si>
  <si>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</si>
  <si>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</si>
  <si>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</si>
  <si>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</si>
  <si>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</si>
  <si>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</si>
  <si>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</si>
  <si>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</si>
  <si>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</si>
  <si>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</si>
  <si>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</si>
  <si>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</si>
  <si>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</si>
  <si>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</si>
  <si>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</si>
  <si>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</si>
  <si>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</si>
  <si>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</si>
  <si>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</si>
  <si>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</si>
  <si>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</si>
  <si>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</si>
  <si>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</si>
  <si>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</si>
  <si>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</si>
  <si>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</si>
  <si>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</si>
  <si>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</si>
  <si>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</si>
  <si>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</si>
  <si>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</si>
  <si>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</si>
  <si>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</si>
  <si>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</si>
  <si>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</si>
  <si>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</si>
  <si>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</si>
  <si>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</si>
  <si>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</si>
  <si>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</si>
  <si>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</si>
  <si>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</si>
  <si>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</si>
  <si>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</si>
  <si>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</si>
  <si>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</si>
  <si>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</si>
  <si>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</si>
  <si>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</si>
  <si>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</si>
  <si>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</si>
  <si>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</si>
  <si>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</si>
  <si>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</si>
  <si>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</si>
  <si>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</si>
  <si>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</si>
  <si>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</si>
  <si>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</si>
  <si>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</si>
  <si>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</si>
  <si>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</si>
  <si>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</si>
  <si>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</si>
  <si>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</si>
  <si>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</si>
  <si>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</si>
  <si>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</si>
  <si>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</si>
  <si>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</si>
  <si>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</si>
  <si>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</si>
  <si>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</si>
  <si>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</si>
  <si>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</si>
  <si>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</si>
  <si>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</si>
  <si>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</si>
  <si>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</si>
  <si>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</si>
  <si>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</si>
  <si>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</si>
  <si>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</si>
  <si>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</si>
  <si>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</si>
  <si>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</si>
  <si>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</si>
  <si>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</si>
  <si>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</si>
  <si>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</si>
  <si>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</si>
  <si>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</si>
  <si>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</si>
  <si>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</si>
  <si>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</si>
  <si>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</si>
  <si>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</si>
  <si>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</si>
  <si>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</si>
  <si>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</si>
  <si>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</si>
  <si>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</si>
  <si>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</si>
  <si>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</si>
  <si>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</si>
  <si>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</si>
  <si>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</si>
  <si>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</si>
  <si>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</si>
  <si>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</si>
  <si>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</si>
  <si>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</si>
  <si>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</si>
  <si>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</si>
  <si>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</si>
  <si>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</si>
  <si>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</si>
  <si>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</si>
  <si>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</si>
  <si>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</si>
  <si>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</si>
  <si>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</si>
  <si>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</si>
  <si>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</si>
  <si>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</si>
  <si>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</si>
  <si>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</si>
  <si>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</si>
  <si>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</si>
  <si>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</si>
  <si>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</si>
  <si>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</si>
  <si>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</si>
  <si>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</si>
  <si>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</si>
  <si>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</si>
  <si>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</si>
  <si>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</si>
  <si>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</si>
  <si>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</si>
  <si>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</si>
  <si>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</si>
  <si>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</si>
  <si>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</si>
  <si>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</si>
  <si>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</si>
  <si>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</si>
  <si>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</si>
  <si>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</si>
  <si>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</si>
  <si>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</si>
  <si>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</si>
  <si>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</si>
  <si>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</si>
  <si>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</si>
  <si>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</si>
  <si>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</si>
  <si>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</si>
  <si>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</si>
  <si>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</si>
  <si>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</si>
  <si>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</si>
  <si>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</si>
  <si>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</si>
  <si>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</si>
  <si>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</si>
  <si>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</si>
  <si>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</si>
  <si>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</si>
  <si>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</si>
  <si>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</si>
  <si>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</si>
  <si>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</si>
  <si>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</si>
  <si>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</si>
  <si>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</si>
  <si>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</si>
  <si>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</si>
  <si>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</si>
  <si>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</si>
  <si>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</si>
  <si>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</si>
  <si>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</si>
  <si>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</si>
  <si>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</si>
  <si>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</si>
  <si>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</si>
  <si>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</si>
  <si>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</si>
  <si>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</si>
  <si>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</si>
  <si>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</si>
  <si>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</si>
  <si>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</si>
  <si>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</si>
  <si>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</si>
  <si>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</si>
  <si>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</si>
  <si>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</si>
  <si>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</si>
  <si>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</si>
  <si>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</si>
  <si>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</si>
  <si>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</si>
  <si>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</si>
  <si>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</si>
  <si>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</si>
  <si>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</si>
  <si>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</si>
  <si>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</si>
  <si>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</si>
  <si>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</si>
  <si>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</si>
  <si>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</si>
  <si>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</si>
  <si>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</si>
  <si>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</si>
  <si>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</si>
  <si>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</si>
  <si>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</si>
  <si>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</si>
  <si>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</si>
  <si>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</si>
  <si>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</si>
  <si>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</si>
  <si>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</si>
  <si>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</si>
  <si>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</si>
  <si>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</si>
  <si>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</si>
  <si>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</si>
  <si>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</si>
  <si>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</si>
  <si>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</si>
  <si>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</si>
  <si>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</si>
  <si>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</si>
  <si>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</si>
  <si>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</si>
  <si>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</si>
  <si>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</si>
  <si>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</si>
  <si>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</si>
  <si>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</si>
  <si>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</si>
  <si>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</si>
  <si>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</si>
  <si>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</si>
  <si>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</si>
  <si>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</si>
  <si>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</si>
  <si>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</si>
  <si>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</si>
  <si>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</si>
  <si>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</si>
  <si>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</si>
  <si>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</si>
  <si>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</si>
  <si>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</si>
  <si>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</si>
  <si>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</si>
  <si>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</si>
  <si>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</si>
  <si>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</si>
  <si>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</si>
  <si>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</si>
  <si>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</si>
  <si>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</si>
  <si>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</si>
  <si>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</si>
  <si>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</si>
  <si>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</si>
  <si>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</si>
  <si>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</si>
  <si>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</si>
  <si>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</si>
  <si>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</si>
  <si>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</si>
  <si>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</si>
  <si>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</si>
  <si>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</si>
  <si>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</si>
  <si>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</si>
  <si>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</si>
  <si>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</si>
  <si>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</si>
  <si>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</si>
  <si>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</si>
  <si>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</si>
  <si>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</si>
  <si>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</si>
  <si>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</si>
  <si>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</si>
  <si>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</si>
  <si>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</si>
  <si>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</si>
  <si>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</si>
  <si>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</si>
  <si>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</si>
  <si>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</si>
  <si>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</si>
  <si>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</si>
  <si>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</si>
  <si>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</si>
  <si>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</si>
  <si>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</si>
  <si>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</si>
  <si>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</si>
  <si>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</si>
  <si>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</si>
  <si>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</si>
  <si>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</si>
  <si>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</si>
  <si>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</si>
  <si>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</si>
  <si>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</si>
  <si>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</si>
  <si>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</si>
  <si>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</si>
  <si>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</si>
  <si>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</si>
  <si>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</si>
  <si>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</si>
  <si>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</si>
  <si>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</si>
  <si>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</si>
  <si>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</si>
  <si>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</si>
  <si>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</si>
  <si>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</si>
  <si>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</si>
  <si>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</si>
  <si>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</si>
  <si>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</si>
  <si>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</si>
  <si>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</si>
  <si>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</si>
  <si>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</si>
  <si>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</si>
  <si>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</si>
  <si>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</si>
  <si>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</si>
  <si>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</si>
  <si>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</si>
  <si>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</si>
  <si>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</si>
  <si>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</si>
  <si>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</si>
  <si>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</si>
  <si>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</si>
  <si>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</si>
  <si>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</si>
  <si>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</si>
  <si>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</si>
  <si>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</si>
  <si>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</si>
  <si>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</si>
  <si>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</si>
  <si>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</si>
  <si>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</si>
  <si>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</si>
  <si>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</si>
  <si>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</si>
  <si>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</si>
  <si>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</si>
  <si>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</si>
  <si>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</si>
  <si>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</si>
  <si>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</si>
  <si>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</si>
  <si>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</si>
  <si>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</si>
  <si>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</si>
  <si>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</si>
  <si>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</si>
  <si>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</si>
  <si>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</si>
  <si>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</si>
  <si>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</si>
  <si>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</si>
  <si>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</si>
  <si>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</si>
  <si>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</si>
  <si>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</si>
  <si>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</si>
  <si>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</si>
  <si>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</si>
  <si>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</si>
  <si>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</si>
  <si>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</si>
  <si>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</si>
  <si>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</si>
  <si>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</si>
  <si>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</si>
  <si>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</si>
  <si>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</si>
  <si>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</si>
  <si>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</si>
  <si>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</si>
  <si>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</si>
  <si>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</si>
  <si>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</si>
  <si>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</si>
  <si>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</si>
  <si>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</si>
  <si>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</si>
  <si>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</si>
  <si>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</si>
  <si>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</si>
  <si>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</si>
  <si>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</si>
  <si>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</si>
  <si>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</si>
  <si>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</si>
  <si>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</si>
  <si>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</si>
  <si>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</si>
  <si>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</si>
  <si>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</si>
  <si>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</si>
  <si>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</si>
  <si>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</si>
  <si>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</si>
  <si>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</si>
  <si>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</si>
  <si>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</si>
  <si>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</si>
  <si>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</si>
  <si>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</si>
  <si>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</si>
  <si>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</si>
  <si>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</si>
  <si>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</si>
  <si>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</si>
  <si>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</si>
  <si>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</si>
  <si>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</si>
  <si>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</si>
  <si>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</si>
  <si>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</si>
  <si>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</si>
  <si>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</si>
  <si>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</si>
  <si>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</si>
  <si>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</si>
  <si>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</si>
  <si>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</si>
  <si>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</si>
  <si>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</si>
  <si>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</si>
  <si>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</si>
  <si>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</si>
  <si>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</si>
  <si>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</si>
  <si>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</si>
  <si>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</si>
  <si>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</si>
  <si>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</si>
  <si>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</si>
  <si>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</si>
  <si>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</si>
  <si>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</si>
  <si>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</si>
  <si>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</si>
  <si>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</si>
  <si>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</si>
  <si>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</si>
  <si>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</si>
  <si>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</si>
  <si>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</si>
  <si>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</si>
  <si>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</si>
  <si>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</si>
  <si>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</si>
  <si>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</si>
  <si>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</si>
  <si>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</si>
  <si>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</si>
  <si>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</si>
  <si>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</si>
  <si>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</si>
  <si>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</si>
  <si>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</si>
  <si>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</si>
  <si>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</si>
  <si>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</si>
  <si>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</si>
  <si>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</si>
  <si>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</si>
  <si>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</si>
  <si>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</si>
  <si>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</si>
  <si>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</si>
  <si>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</si>
  <si>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</si>
  <si>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</si>
  <si>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</si>
  <si>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</si>
  <si>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</si>
  <si>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</si>
  <si>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</si>
  <si>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</si>
  <si>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</si>
  <si>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</si>
  <si>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</si>
  <si>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</si>
  <si>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</si>
  <si>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</si>
  <si>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</si>
  <si>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</si>
  <si>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</si>
  <si>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</si>
  <si>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</si>
  <si>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</si>
  <si>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</si>
  <si>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</si>
  <si>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</si>
  <si>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</si>
  <si>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</si>
  <si>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</si>
  <si>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</si>
  <si>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</si>
  <si>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</si>
  <si>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</si>
  <si>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</si>
  <si>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</si>
  <si>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</si>
  <si>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</si>
  <si>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</si>
  <si>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</si>
  <si>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</si>
  <si>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</si>
  <si>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</si>
  <si>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</si>
  <si>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</si>
  <si>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</si>
  <si>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</si>
  <si>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</si>
  <si>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</si>
  <si>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</si>
  <si>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</si>
  <si>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</si>
  <si>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</si>
  <si>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</si>
  <si>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</si>
  <si>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</si>
  <si>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</si>
  <si>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</si>
  <si>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</si>
  <si>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</si>
  <si>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</si>
  <si>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</si>
  <si>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</si>
  <si>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</si>
  <si>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</si>
  <si>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</si>
  <si>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</si>
  <si>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</si>
  <si>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</si>
  <si>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</si>
  <si>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</si>
  <si>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</si>
  <si>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</si>
  <si>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</si>
  <si>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</si>
  <si>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</si>
  <si>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</si>
  <si>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</si>
  <si>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</si>
  <si>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</si>
  <si>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</si>
  <si>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</si>
  <si>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</si>
  <si>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</si>
  <si>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</si>
  <si>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</si>
  <si>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</si>
  <si>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</si>
  <si>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</si>
  <si>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</si>
  <si>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</si>
  <si>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</si>
  <si>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</si>
  <si>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</si>
  <si>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</si>
  <si>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</si>
  <si>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</si>
  <si>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</si>
  <si>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</si>
  <si>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</si>
  <si>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</si>
  <si>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</si>
  <si>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</si>
  <si>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</si>
  <si>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</si>
  <si>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</si>
  <si>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</si>
  <si>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</si>
  <si>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</si>
  <si>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</si>
  <si>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</si>
  <si>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</si>
  <si>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</si>
  <si>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</si>
  <si>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</si>
  <si>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</si>
  <si>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</si>
  <si>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</si>
  <si>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</si>
  <si>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</si>
  <si>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</si>
  <si>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</si>
  <si>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</si>
  <si>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</si>
  <si>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</si>
  <si>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</si>
  <si>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</si>
  <si>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</si>
  <si>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</si>
  <si>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</si>
  <si>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</si>
  <si>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</si>
  <si>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</si>
  <si>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</si>
  <si>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</si>
  <si>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</si>
  <si>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</si>
  <si>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</si>
  <si>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</si>
  <si>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</si>
  <si>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</si>
  <si>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</si>
  <si>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</si>
  <si>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</si>
  <si>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</si>
  <si>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</si>
  <si>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</si>
  <si>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</si>
  <si>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</si>
  <si>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</si>
  <si>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</si>
  <si>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</si>
  <si>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</si>
  <si>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</si>
  <si>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</si>
  <si>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</si>
  <si>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</si>
  <si>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</si>
  <si>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</si>
  <si>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</si>
  <si>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</si>
  <si>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</si>
  <si>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</si>
  <si>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</si>
  <si>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</si>
  <si>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</si>
  <si>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</si>
  <si>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</si>
  <si>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</si>
  <si>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</si>
  <si>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</si>
  <si>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</si>
  <si>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</si>
  <si>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</si>
  <si>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</si>
  <si>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</si>
  <si>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</si>
  <si>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</si>
  <si>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</si>
  <si>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</si>
  <si>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</si>
  <si>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</si>
  <si>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</si>
  <si>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</si>
  <si>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</si>
  <si>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</si>
  <si>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</si>
  <si>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</si>
  <si>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</si>
  <si>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</si>
  <si>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</si>
  <si>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</si>
  <si>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</si>
  <si>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</si>
  <si>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</si>
  <si>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</si>
  <si>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</si>
  <si>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</si>
  <si>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</si>
  <si>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</si>
  <si>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</si>
  <si>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</si>
  <si>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</si>
  <si>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</si>
  <si>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</si>
  <si>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</si>
  <si>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</si>
  <si>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</si>
  <si>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</si>
  <si>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</si>
  <si>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</si>
  <si>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</si>
  <si>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</si>
  <si>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</si>
  <si>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</si>
  <si>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</si>
  <si>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</si>
  <si>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</si>
  <si>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</si>
  <si>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</si>
  <si>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</si>
  <si>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</si>
  <si>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</si>
  <si>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</si>
  <si>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</si>
  <si>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</si>
  <si>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</si>
  <si>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</si>
  <si>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</si>
  <si>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</si>
  <si>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</si>
  <si>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</si>
  <si>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</si>
  <si>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</si>
  <si>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</si>
  <si>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</si>
  <si>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</si>
  <si>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</si>
  <si>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</si>
  <si>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</si>
  <si>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</si>
  <si>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</si>
  <si>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</si>
  <si>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</si>
  <si>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</si>
  <si>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</si>
  <si>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</si>
  <si>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</si>
  <si>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</si>
  <si>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</si>
  <si>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</si>
  <si>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</si>
  <si>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</si>
  <si>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</si>
  <si>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</si>
  <si>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</si>
  <si>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</si>
  <si>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</si>
  <si>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</si>
  <si>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</si>
  <si>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</si>
  <si>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</si>
  <si>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</si>
  <si>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</si>
  <si>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</si>
  <si>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</si>
  <si>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</si>
  <si>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</si>
  <si>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</si>
  <si>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</si>
  <si>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</si>
  <si>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</si>
  <si>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</si>
  <si>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</si>
  <si>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</si>
  <si>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</si>
  <si>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</si>
  <si>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</si>
  <si>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</si>
  <si>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</si>
  <si>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</si>
  <si>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</si>
  <si>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</si>
  <si>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</si>
  <si>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</si>
  <si>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</si>
  <si>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</si>
  <si>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</si>
  <si>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</si>
  <si>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</si>
  <si>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</si>
  <si>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</si>
  <si>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</si>
  <si>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</si>
  <si>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</si>
  <si>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</si>
  <si>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</si>
  <si>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</si>
  <si>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</si>
  <si>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</si>
  <si>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</si>
  <si>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</si>
  <si>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</si>
  <si>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</si>
  <si>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</si>
  <si>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</si>
  <si>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</si>
  <si>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</si>
  <si>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</si>
  <si>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</si>
  <si>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</si>
  <si>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</si>
  <si>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</si>
  <si>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</si>
  <si>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</si>
  <si>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</si>
  <si>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</si>
  <si>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</si>
  <si>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</si>
  <si>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</si>
  <si>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</si>
  <si>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</si>
  <si>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</si>
  <si>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</si>
  <si>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</si>
  <si>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</si>
  <si>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</si>
  <si>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</si>
  <si>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</si>
  <si>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</si>
  <si>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</si>
  <si>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</si>
  <si>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</si>
  <si>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</si>
  <si>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</si>
  <si>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</si>
  <si>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</si>
  <si>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</si>
  <si>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</si>
  <si>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</si>
  <si>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</si>
  <si>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</si>
  <si>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</si>
  <si>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</si>
  <si>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</si>
  <si>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</si>
  <si>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</si>
  <si>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</si>
  <si>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</si>
  <si>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</si>
  <si>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</si>
  <si>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</si>
  <si>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</si>
  <si>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</si>
  <si>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</si>
  <si>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</si>
  <si>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</si>
  <si>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</si>
  <si>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</si>
  <si>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</si>
  <si>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</si>
  <si>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</si>
  <si>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</si>
  <si>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</si>
  <si>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</si>
  <si>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</si>
  <si>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</si>
  <si>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</si>
  <si>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</si>
  <si>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</si>
  <si>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</si>
  <si>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</si>
  <si>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</si>
  <si>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</si>
  <si>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</si>
  <si>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</si>
  <si>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</si>
  <si>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</si>
  <si>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</si>
  <si>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</si>
  <si>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</si>
  <si>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</si>
  <si>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</si>
  <si>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</si>
  <si>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</si>
  <si>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</si>
  <si>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</si>
  <si>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</si>
  <si>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</si>
  <si>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</si>
  <si>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</si>
  <si>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</si>
  <si>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</si>
  <si>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</si>
  <si>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</si>
  <si>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</si>
  <si>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</si>
  <si>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</si>
  <si>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</si>
  <si>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</si>
  <si>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</si>
  <si>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</si>
  <si>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</si>
  <si>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</si>
  <si>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</si>
  <si>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</si>
  <si>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</si>
  <si>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</si>
  <si>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</si>
  <si>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</si>
  <si>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</si>
  <si>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</si>
  <si>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</si>
  <si>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</si>
  <si>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</si>
  <si>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</si>
  <si>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</si>
  <si>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</si>
  <si>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</si>
  <si>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</si>
  <si>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</si>
  <si>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</si>
  <si>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</si>
  <si>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</si>
  <si>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</si>
  <si>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</si>
  <si>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</si>
  <si>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</si>
  <si>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</si>
  <si>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</si>
  <si>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</si>
  <si>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</si>
  <si>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</si>
  <si>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</si>
  <si>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</si>
  <si>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</si>
  <si>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</si>
  <si>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</si>
  <si>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</si>
  <si>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</si>
  <si>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</si>
  <si>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</si>
  <si>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</si>
  <si>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</si>
  <si>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</si>
  <si>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</si>
  <si>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</si>
  <si>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</si>
  <si>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</si>
  <si>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</si>
  <si>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</si>
  <si>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</si>
  <si>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</si>
  <si>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</si>
  <si>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</si>
  <si>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</si>
  <si>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</si>
  <si>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</si>
  <si>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</si>
  <si>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</si>
  <si>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</si>
  <si>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</si>
  <si>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</si>
  <si>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</si>
  <si>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</si>
  <si>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</si>
  <si>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</si>
  <si>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</si>
  <si>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</si>
  <si>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</si>
  <si>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</si>
  <si>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</si>
  <si>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</si>
  <si>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</si>
  <si>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</si>
  <si>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</si>
  <si>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</si>
  <si>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</si>
  <si>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</si>
  <si>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</si>
  <si>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</si>
  <si>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</si>
  <si>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</si>
  <si>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</si>
  <si>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</si>
  <si>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</si>
  <si>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</si>
  <si>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</si>
  <si>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</si>
  <si>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</si>
  <si>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</si>
  <si>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</si>
  <si>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</si>
  <si>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</si>
  <si>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</si>
  <si>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</si>
  <si>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</si>
  <si>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</si>
  <si>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</si>
  <si>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</si>
  <si>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</si>
  <si>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</si>
  <si>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</si>
  <si>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</si>
  <si>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</si>
  <si>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</si>
  <si>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</si>
  <si>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</si>
  <si>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</si>
  <si>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</si>
  <si>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</si>
  <si>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</si>
  <si>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</si>
  <si>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</si>
  <si>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</si>
  <si>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</si>
  <si>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</si>
  <si>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</si>
  <si>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</si>
  <si>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</si>
  <si>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</si>
  <si>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</si>
  <si>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</si>
  <si>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</si>
  <si>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</si>
  <si>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</si>
  <si>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</si>
  <si>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</si>
  <si>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</si>
  <si>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</si>
  <si>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</si>
  <si>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</si>
  <si>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</si>
  <si>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</si>
  <si>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</si>
  <si>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</si>
  <si>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</si>
  <si>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</si>
  <si>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</si>
  <si>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</si>
  <si>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</si>
  <si>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</si>
  <si>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</si>
  <si>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</si>
  <si>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</si>
  <si>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</si>
  <si>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</si>
  <si>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</si>
  <si>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</si>
  <si>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</si>
  <si>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</si>
  <si>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</si>
  <si>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</si>
  <si>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</si>
  <si>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</si>
  <si>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</si>
  <si>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</si>
  <si>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</si>
  <si>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</si>
  <si>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</si>
  <si>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</si>
  <si>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</si>
  <si>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</si>
  <si>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</si>
  <si>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</si>
  <si>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</si>
  <si>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</si>
  <si>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</si>
  <si>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</si>
  <si>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</si>
  <si>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</si>
  <si>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</si>
  <si>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</si>
  <si>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</si>
  <si>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</si>
  <si>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</si>
  <si>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</si>
  <si>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</si>
  <si>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</si>
  <si>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</si>
  <si>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</si>
  <si>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</si>
  <si>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</si>
  <si>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</si>
  <si>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</si>
  <si>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</si>
  <si>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</si>
  <si>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</si>
  <si>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</si>
  <si>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</si>
  <si>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</si>
  <si>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</si>
  <si>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</si>
  <si>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</si>
  <si>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</si>
  <si>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</si>
  <si>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</si>
  <si>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</si>
  <si>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</si>
  <si>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</si>
  <si>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</si>
  <si>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</si>
  <si>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</si>
  <si>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</si>
  <si>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</si>
  <si>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</si>
  <si>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</si>
  <si>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</si>
  <si>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</si>
  <si>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</si>
  <si>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</si>
  <si>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</si>
  <si>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</si>
  <si>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</si>
  <si>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</si>
  <si>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</si>
  <si>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</si>
  <si>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</si>
  <si>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</si>
  <si>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</si>
  <si>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</si>
  <si>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</si>
  <si>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</si>
  <si>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</si>
  <si>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</si>
  <si>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</si>
  <si>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</si>
  <si>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</si>
  <si>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</si>
  <si>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</si>
  <si>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</si>
  <si>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</si>
  <si>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</si>
  <si>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</si>
  <si>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</si>
  <si>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</si>
  <si>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</si>
  <si>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</si>
  <si>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</si>
  <si>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</si>
  <si>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</si>
  <si>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</si>
  <si>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</si>
  <si>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</si>
  <si>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</si>
  <si>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</si>
  <si>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</si>
  <si>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</si>
  <si>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</si>
  <si>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</si>
  <si>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</si>
  <si>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</si>
  <si>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</si>
  <si>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</si>
  <si>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</si>
  <si>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</si>
  <si>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</si>
  <si>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</si>
  <si>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</si>
  <si>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</si>
  <si>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</si>
  <si>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</si>
  <si>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</si>
  <si>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</si>
  <si>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</si>
  <si>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</si>
  <si>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</si>
  <si>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</si>
  <si>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</si>
  <si>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</si>
  <si>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</si>
  <si>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</si>
  <si>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</si>
  <si>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</si>
  <si>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</si>
  <si>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</si>
  <si>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</si>
  <si>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</si>
  <si>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</si>
  <si>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</si>
  <si>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</si>
  <si>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</si>
  <si>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</si>
  <si>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</si>
  <si>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</si>
  <si>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</si>
  <si>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</si>
  <si>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</si>
  <si>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</si>
  <si>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</si>
  <si>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</si>
  <si>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</si>
  <si>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</si>
  <si>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</si>
  <si>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</si>
  <si>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</si>
  <si>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</si>
  <si>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</si>
  <si>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</si>
  <si>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</si>
  <si>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</si>
  <si>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</si>
  <si>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</si>
  <si>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</si>
  <si>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</si>
  <si>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</si>
  <si>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</si>
  <si>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</si>
  <si>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</si>
  <si>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</si>
  <si>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</si>
  <si>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</si>
  <si>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</si>
  <si>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</si>
  <si>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</si>
  <si>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</si>
  <si>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</si>
  <si>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</si>
  <si>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</si>
  <si>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</si>
  <si>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</si>
  <si>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</si>
  <si>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</si>
  <si>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</si>
  <si>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</si>
  <si>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</si>
  <si>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</si>
  <si>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</si>
  <si>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</si>
  <si>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</si>
  <si>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</si>
  <si>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</si>
  <si>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</si>
  <si>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</si>
  <si>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</si>
  <si>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</si>
  <si>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</si>
  <si>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</si>
  <si>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</si>
  <si>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</si>
  <si>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</si>
  <si>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</si>
  <si>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</si>
  <si>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</si>
  <si>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</si>
  <si>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</si>
  <si>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</si>
  <si>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</si>
  <si>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</si>
  <si>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</si>
  <si>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</si>
  <si>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</si>
  <si>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</si>
  <si>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</si>
  <si>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</si>
  <si>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</si>
  <si>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</si>
  <si>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</si>
  <si>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</si>
  <si>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</si>
  <si>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</si>
  <si>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</si>
  <si>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</si>
  <si>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</si>
  <si>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</si>
  <si>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</si>
  <si>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</si>
  <si>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</si>
  <si>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</si>
  <si>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</si>
  <si>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</si>
  <si>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</si>
  <si>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</si>
  <si>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</si>
  <si>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</si>
  <si>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</si>
  <si>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</si>
  <si>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</si>
  <si>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</si>
  <si>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</si>
  <si>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</si>
  <si>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</si>
  <si>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</si>
  <si>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</si>
  <si>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</si>
  <si>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</si>
  <si>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</si>
  <si>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</si>
  <si>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</si>
  <si>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</si>
  <si>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</si>
  <si>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</si>
  <si>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</si>
  <si>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</si>
  <si>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</si>
  <si>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</si>
  <si>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</si>
  <si>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</si>
  <si>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</si>
  <si>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</si>
  <si>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</si>
  <si>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</si>
  <si>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</si>
  <si>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</si>
  <si>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</si>
  <si>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</si>
  <si>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</si>
  <si>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</si>
  <si>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</si>
  <si>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</si>
  <si>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</si>
  <si>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</si>
  <si>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</si>
  <si>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</si>
  <si>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</si>
  <si>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</si>
  <si>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</si>
  <si>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</si>
  <si>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</si>
  <si>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</si>
  <si>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</si>
  <si>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</si>
  <si>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</si>
  <si>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</si>
  <si>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</si>
  <si>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</si>
  <si>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</si>
  <si>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</si>
  <si>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</si>
  <si>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</si>
  <si>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</si>
  <si>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</si>
  <si>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</si>
  <si>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</si>
  <si>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</si>
  <si>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</si>
  <si>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</si>
  <si>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</si>
  <si>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</si>
  <si>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</si>
  <si>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</si>
  <si>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</si>
  <si>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</si>
  <si>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</si>
  <si>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</si>
  <si>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</si>
  <si>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</si>
  <si>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</si>
  <si>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</si>
  <si>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</si>
  <si>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</si>
  <si>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</si>
  <si>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</si>
  <si>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</si>
  <si>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</si>
  <si>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</si>
  <si>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</si>
  <si>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</si>
  <si>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</si>
  <si>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</si>
  <si>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</si>
  <si>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</si>
  <si>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</si>
  <si>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</si>
  <si>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</si>
  <si>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</si>
  <si>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</si>
  <si>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</si>
  <si>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</si>
  <si>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</si>
  <si>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</si>
  <si>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</si>
  <si>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</si>
  <si>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</si>
  <si>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</si>
  <si>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</si>
  <si>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</si>
  <si>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</si>
  <si>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</si>
  <si>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</si>
  <si>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</si>
  <si>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</si>
  <si>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</si>
  <si>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</si>
  <si>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</si>
  <si>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</si>
  <si>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</si>
  <si>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</si>
  <si>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</si>
  <si>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</si>
  <si>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</si>
  <si>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</si>
  <si>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</si>
  <si>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</si>
  <si>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</si>
  <si>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</si>
  <si>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</si>
  <si>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</si>
  <si>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</si>
  <si>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</si>
  <si>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</si>
  <si>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</si>
  <si>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</si>
  <si>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</si>
  <si>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</si>
  <si>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</si>
  <si>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</si>
  <si>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</si>
  <si>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</si>
  <si>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</si>
  <si>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</si>
  <si>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</si>
  <si>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</si>
  <si>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</si>
  <si>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</si>
  <si>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</si>
  <si>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</si>
  <si>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</si>
  <si>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</si>
  <si>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</si>
  <si>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</si>
  <si>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</si>
  <si>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</si>
  <si>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</si>
  <si>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</si>
  <si>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</si>
  <si>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</si>
  <si>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</si>
  <si>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</si>
  <si>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</si>
  <si>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</si>
  <si>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</si>
  <si>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</si>
  <si>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</si>
  <si>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</si>
  <si>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</si>
  <si>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</si>
  <si>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</si>
  <si>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</si>
  <si>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</si>
  <si>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</si>
  <si>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</si>
  <si>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</si>
  <si>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</si>
  <si>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</si>
  <si>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</si>
  <si>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</si>
  <si>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</si>
  <si>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</si>
  <si>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</si>
  <si>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</si>
  <si>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</si>
  <si>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</si>
  <si>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</si>
  <si>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</si>
  <si>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</si>
  <si>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</si>
  <si>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</si>
  <si>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</si>
  <si>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</si>
  <si>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</si>
  <si>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</si>
  <si>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</si>
  <si>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</si>
  <si>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</si>
  <si>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</si>
  <si>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</si>
  <si>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</si>
  <si>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</si>
  <si>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</si>
  <si>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</si>
  <si>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</si>
  <si>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</si>
  <si>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</si>
  <si>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</si>
  <si>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</si>
  <si>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</si>
  <si>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</si>
  <si>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</si>
  <si>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</si>
  <si>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</si>
  <si>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</si>
  <si>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</si>
  <si>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</si>
  <si>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</si>
  <si>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</si>
  <si>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</si>
  <si>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</si>
  <si>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</si>
  <si>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</si>
  <si>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</si>
  <si>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</si>
  <si>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</si>
  <si>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</si>
  <si>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</si>
  <si>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</si>
  <si>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</si>
  <si>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</si>
  <si>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</si>
  <si>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</si>
  <si>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</si>
  <si>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</si>
  <si>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</si>
  <si>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</si>
  <si>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</si>
  <si>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</si>
  <si>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</si>
  <si>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</si>
  <si>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</si>
  <si>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</si>
  <si>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</si>
  <si>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</si>
  <si>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</si>
  <si>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</si>
  <si>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</si>
  <si>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</si>
  <si>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</si>
  <si>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</si>
  <si>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</si>
  <si>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</si>
  <si>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</si>
  <si>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</si>
  <si>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</si>
  <si>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</si>
  <si>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</si>
  <si>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</si>
  <si>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</si>
  <si>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</si>
  <si>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</si>
  <si>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</si>
  <si>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</si>
  <si>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</si>
  <si>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</si>
  <si>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</si>
  <si>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</si>
  <si>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</si>
  <si>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</si>
  <si>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</si>
  <si>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</si>
  <si>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</si>
  <si>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</si>
  <si>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</si>
  <si>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</si>
  <si>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</si>
  <si>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</si>
  <si>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</si>
  <si>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</si>
  <si>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</si>
  <si>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</si>
  <si>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</si>
  <si>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</si>
  <si>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</si>
  <si>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</si>
  <si>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</si>
  <si>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</si>
  <si>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</si>
  <si>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</si>
  <si>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</si>
  <si>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</si>
  <si>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</si>
  <si>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</si>
  <si>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</si>
  <si>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</si>
  <si>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</si>
  <si>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</si>
  <si>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</si>
  <si>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</si>
  <si>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</si>
  <si>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</si>
  <si>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</si>
  <si>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</si>
  <si>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</si>
  <si>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</si>
  <si>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</si>
  <si>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</si>
  <si>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</si>
  <si>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</si>
  <si>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</si>
  <si>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</si>
  <si>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</si>
  <si>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</si>
  <si>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</si>
  <si>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</si>
  <si>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</si>
  <si>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</si>
  <si>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</si>
  <si>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</si>
  <si>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</si>
  <si>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</si>
  <si>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</si>
  <si>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</si>
  <si>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</si>
  <si>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</si>
  <si>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</si>
  <si>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</si>
  <si>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</si>
  <si>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</si>
  <si>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</si>
  <si>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</si>
  <si>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</si>
  <si>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</si>
  <si>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</si>
  <si>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</si>
  <si>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</si>
  <si>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</si>
  <si>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</si>
  <si>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</si>
  <si>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</si>
  <si>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</si>
  <si>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</si>
  <si>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</si>
  <si>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</si>
  <si>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</si>
  <si>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</si>
  <si>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</si>
  <si>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</si>
  <si>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</si>
  <si>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</si>
  <si>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</si>
  <si>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</si>
  <si>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</si>
  <si>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</si>
  <si>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</si>
  <si>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</si>
  <si>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</si>
  <si>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</si>
  <si>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</si>
  <si>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</si>
  <si>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</si>
  <si>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</si>
  <si>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</si>
  <si>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</si>
  <si>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</si>
  <si>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</si>
  <si>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</si>
  <si>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</si>
  <si>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</si>
  <si>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</si>
  <si>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</si>
  <si>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</si>
  <si>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</si>
  <si>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</si>
  <si>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</si>
  <si>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</si>
  <si>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</si>
  <si>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</si>
  <si>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</si>
  <si>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</si>
  <si>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</si>
  <si>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</si>
  <si>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</si>
  <si>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</si>
  <si>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</si>
  <si>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</si>
  <si>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</si>
  <si>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</si>
  <si>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</si>
  <si>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</si>
  <si>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</si>
  <si>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</si>
  <si>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</si>
  <si>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</si>
  <si>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</si>
  <si>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</si>
  <si>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</si>
  <si>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</si>
  <si>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</si>
  <si>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</si>
  <si>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</si>
  <si>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</si>
  <si>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</si>
  <si>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</si>
  <si>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</si>
  <si>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</si>
  <si>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</si>
  <si>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</si>
  <si>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</si>
  <si>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</si>
  <si>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</si>
  <si>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</si>
  <si>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</si>
  <si>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</si>
  <si>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</si>
  <si>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</si>
  <si>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</si>
  <si>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</si>
  <si>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</si>
  <si>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</si>
  <si>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</si>
  <si>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</si>
  <si>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</si>
  <si>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</si>
  <si>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</si>
  <si>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</si>
  <si>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</si>
  <si>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</si>
  <si>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</si>
  <si>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</si>
  <si>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</si>
  <si>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</si>
  <si>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</si>
  <si>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</si>
  <si>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</si>
  <si>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</si>
  <si>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</si>
  <si>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</si>
  <si>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</si>
  <si>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</si>
  <si>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</si>
  <si>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</si>
  <si>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</si>
  <si>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</si>
  <si>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</si>
  <si>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</si>
  <si>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</si>
  <si>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</si>
  <si>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</si>
  <si>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</si>
  <si>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</si>
  <si>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</si>
  <si>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</si>
  <si>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</si>
  <si>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</si>
  <si>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</si>
  <si>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</si>
  <si>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</si>
  <si>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</si>
  <si>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</si>
  <si>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</si>
  <si>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</si>
  <si>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</si>
  <si>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</si>
  <si>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</si>
  <si>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</si>
  <si>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</si>
  <si>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</si>
  <si>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</si>
  <si>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</si>
  <si>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</si>
  <si>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</si>
  <si>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</si>
  <si>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</si>
  <si>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</si>
  <si>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</si>
  <si>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</si>
  <si>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</si>
  <si>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</si>
  <si>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</si>
  <si>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</si>
  <si>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</si>
  <si>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</si>
  <si>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</si>
  <si>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</si>
  <si>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</si>
  <si>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</si>
  <si>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</si>
  <si>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</si>
  <si>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</si>
  <si>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</si>
  <si>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</si>
  <si>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</si>
  <si>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</si>
  <si>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</si>
  <si>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</si>
  <si>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</si>
  <si>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</si>
  <si>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</si>
  <si>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</si>
  <si>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</si>
  <si>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</si>
  <si>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</si>
  <si>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</si>
  <si>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</si>
  <si>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</si>
  <si>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</si>
  <si>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</si>
  <si>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</si>
  <si>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</si>
  <si>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</si>
  <si>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</si>
  <si>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</si>
  <si>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</si>
  <si>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</si>
  <si>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</si>
  <si>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</si>
  <si>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</si>
  <si>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</si>
  <si>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</si>
  <si>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</si>
  <si>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</si>
  <si>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</si>
  <si>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</si>
  <si>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</si>
  <si>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</si>
  <si>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</si>
  <si>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</si>
  <si>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</si>
  <si>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</si>
  <si>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</si>
  <si>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</si>
  <si>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</si>
  <si>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</si>
  <si>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</si>
  <si>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</si>
  <si>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</si>
  <si>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</si>
  <si>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</si>
  <si>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</si>
  <si>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</si>
  <si>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</si>
  <si>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</si>
  <si>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</si>
  <si>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</si>
  <si>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</si>
  <si>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</si>
  <si>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</si>
  <si>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</si>
  <si>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</si>
  <si>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</si>
  <si>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</si>
  <si>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</si>
  <si>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</si>
  <si>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</si>
  <si>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</si>
  <si>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</si>
  <si>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</si>
  <si>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</si>
  <si>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</si>
  <si>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</si>
  <si>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</si>
  <si>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</si>
  <si>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</si>
  <si>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</si>
  <si>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</si>
  <si>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</si>
  <si>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</si>
  <si>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</si>
  <si>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</si>
  <si>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</si>
  <si>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</si>
  <si>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</si>
  <si>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</si>
  <si>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</si>
  <si>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</si>
  <si>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</si>
  <si>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</si>
  <si>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</si>
  <si>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</si>
  <si>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</si>
  <si>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</si>
  <si>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</si>
  <si>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</si>
  <si>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</si>
  <si>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</si>
  <si>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</si>
  <si>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</si>
  <si>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</si>
  <si>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</si>
  <si>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</si>
  <si>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</si>
  <si>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</si>
  <si>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</si>
  <si>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</si>
  <si>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</si>
  <si>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</si>
  <si>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</si>
  <si>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</si>
  <si>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</si>
  <si>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</si>
  <si>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</si>
  <si>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</si>
  <si>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</si>
  <si>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</si>
  <si>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</si>
  <si>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</si>
  <si>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</si>
  <si>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</si>
  <si>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</si>
  <si>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</si>
  <si>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</si>
  <si>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</si>
  <si>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</si>
  <si>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</si>
  <si>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</si>
  <si>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</si>
  <si>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</si>
  <si>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</si>
  <si>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</si>
  <si>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</si>
  <si>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</si>
  <si>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</si>
  <si>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</si>
  <si>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</si>
  <si>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</si>
  <si>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</si>
  <si>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</si>
  <si>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</si>
  <si>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</si>
  <si>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</si>
  <si>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</si>
  <si>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</si>
  <si>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</si>
  <si>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</si>
  <si>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</si>
  <si>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</si>
  <si>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</si>
  <si>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</si>
  <si>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</si>
  <si>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</si>
  <si>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</si>
  <si>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</si>
  <si>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</si>
  <si>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</si>
  <si>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</si>
  <si>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</si>
  <si>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</si>
  <si>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</si>
  <si>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</si>
  <si>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</si>
  <si>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</si>
  <si>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</si>
  <si>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</si>
  <si>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</si>
  <si>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</si>
  <si>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</si>
  <si>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</si>
  <si>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</si>
  <si>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</si>
  <si>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</si>
  <si>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</si>
  <si>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</si>
  <si>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</si>
  <si>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</si>
  <si>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</si>
  <si>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</si>
  <si>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</si>
  <si>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</si>
  <si>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</si>
  <si>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</si>
  <si>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</si>
  <si>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</si>
  <si>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</si>
  <si>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</si>
  <si>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</si>
  <si>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</si>
  <si>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</si>
  <si>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</si>
  <si>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</si>
  <si>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</si>
  <si>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</si>
  <si>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</si>
  <si>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</si>
  <si>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</si>
  <si>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</si>
  <si>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</si>
  <si>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</si>
  <si>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</si>
  <si>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</si>
  <si>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</si>
  <si>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</si>
  <si>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</si>
  <si>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</si>
  <si>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</si>
  <si>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</si>
  <si>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</si>
  <si>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</si>
  <si>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</si>
  <si>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</si>
  <si>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</si>
  <si>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</si>
  <si>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</si>
  <si>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</si>
  <si>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</si>
  <si>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</si>
  <si>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</si>
  <si>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</si>
  <si>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</si>
  <si>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</si>
  <si>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</si>
  <si>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</si>
  <si>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</si>
  <si>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</si>
  <si>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</si>
  <si>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</si>
  <si>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</si>
  <si>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</si>
  <si>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</si>
  <si>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</si>
  <si>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</si>
  <si>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</si>
  <si>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</si>
  <si>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</si>
  <si>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</si>
  <si>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</si>
  <si>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</si>
  <si>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</si>
  <si>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</si>
  <si>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</si>
  <si>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</si>
  <si>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</si>
  <si>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</si>
  <si>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</si>
  <si>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</si>
  <si>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</si>
  <si>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</si>
  <si>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</si>
  <si>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</si>
  <si>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</si>
  <si>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</si>
  <si>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</si>
  <si>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</si>
  <si>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</si>
  <si>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</si>
  <si>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</si>
  <si>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</si>
  <si>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</si>
  <si>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</si>
  <si>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</si>
  <si>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</si>
  <si>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</si>
  <si>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</si>
  <si>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</si>
  <si>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</si>
  <si>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</si>
  <si>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</si>
  <si>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</si>
  <si>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</si>
  <si>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</si>
  <si>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</si>
  <si>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</si>
  <si>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</si>
  <si>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</si>
  <si>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</si>
  <si>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</si>
  <si>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</si>
  <si>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</si>
  <si>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</si>
  <si>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</si>
  <si>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</si>
  <si>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</si>
  <si>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</si>
  <si>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</si>
  <si>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</si>
  <si>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</si>
  <si>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</si>
  <si>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</si>
  <si>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</si>
  <si>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</si>
  <si>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</si>
  <si>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</si>
  <si>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</si>
  <si>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</si>
  <si>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</si>
  <si>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</si>
  <si>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</si>
  <si>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</si>
  <si>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</si>
  <si>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</si>
  <si>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</si>
  <si>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</si>
  <si>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</si>
  <si>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</si>
  <si>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</si>
  <si>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</si>
  <si>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</si>
  <si>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</si>
  <si>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</si>
  <si>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</si>
  <si>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</si>
  <si>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</si>
  <si>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</si>
  <si>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</si>
  <si>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</si>
  <si>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</si>
  <si>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</si>
  <si>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</si>
  <si>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</si>
  <si>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</si>
  <si>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</si>
  <si>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</si>
  <si>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</si>
  <si>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</si>
  <si>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</si>
  <si>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</si>
  <si>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</si>
  <si>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</si>
  <si>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</si>
  <si>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</si>
  <si>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</si>
  <si>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</si>
  <si>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</si>
  <si>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</si>
  <si>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</si>
  <si>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</si>
  <si>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</si>
  <si>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</si>
  <si>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</si>
  <si>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</si>
  <si>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</si>
  <si>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</si>
  <si>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</si>
  <si>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</si>
  <si>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</si>
  <si>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</si>
  <si>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</si>
  <si>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</si>
  <si>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</si>
  <si>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</si>
  <si>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</si>
  <si>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</si>
  <si>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</si>
  <si>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</si>
  <si>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</si>
  <si>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</si>
  <si>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</si>
  <si>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</si>
  <si>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</si>
  <si>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</si>
  <si>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</si>
  <si>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</si>
  <si>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</si>
  <si>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</si>
  <si>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</si>
  <si>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</si>
  <si>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</si>
  <si>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</si>
  <si>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</si>
  <si>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</si>
  <si>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</si>
  <si>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</si>
  <si>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</si>
  <si>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</si>
  <si>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</si>
  <si>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</si>
  <si>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</si>
  <si>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</si>
  <si>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</si>
  <si>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</si>
  <si>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</si>
  <si>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</si>
  <si>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</si>
  <si>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</si>
  <si>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</si>
  <si>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</si>
  <si>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</si>
  <si>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</si>
  <si>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</si>
  <si>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</si>
  <si>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</si>
  <si>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</si>
  <si>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</si>
  <si>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</si>
  <si>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</si>
  <si>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</si>
  <si>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</si>
  <si>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</si>
  <si>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</si>
  <si>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</si>
  <si>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</si>
  <si>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</si>
  <si>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</si>
  <si>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</si>
  <si>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</si>
  <si>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</si>
  <si>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</si>
  <si>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</si>
  <si>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</si>
  <si>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</si>
  <si>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</si>
  <si>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</si>
  <si>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</si>
  <si>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</si>
  <si>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</si>
  <si>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</si>
  <si>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</si>
  <si>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</si>
  <si>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</si>
  <si>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</si>
  <si>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</si>
  <si>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</si>
  <si>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</si>
  <si>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</si>
  <si>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</si>
  <si>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</si>
  <si>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</si>
  <si>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</si>
  <si>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</si>
  <si>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</si>
  <si>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</si>
  <si>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</si>
  <si>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</si>
  <si>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</si>
  <si>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</si>
  <si>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</si>
  <si>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</si>
  <si>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</si>
  <si>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</si>
  <si>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</si>
  <si>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</si>
  <si>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</si>
  <si>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</si>
  <si>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</si>
  <si>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</si>
  <si>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</si>
  <si>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</si>
  <si>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</si>
  <si>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</si>
  <si>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</si>
  <si>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</si>
  <si>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</si>
  <si>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</si>
  <si>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</si>
  <si>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</si>
  <si>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</si>
  <si>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</si>
  <si>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</si>
  <si>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</si>
  <si>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</si>
  <si>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</si>
  <si>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</si>
  <si>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</si>
  <si>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</si>
  <si>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</si>
  <si>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</si>
  <si>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</si>
  <si>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</si>
  <si>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</si>
  <si>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</si>
  <si>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</si>
  <si>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</si>
  <si>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</si>
  <si>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</si>
  <si>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</si>
  <si>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</si>
  <si>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</si>
  <si>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</si>
  <si>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</si>
  <si>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</si>
  <si>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</si>
  <si>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</si>
  <si>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</si>
  <si>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</si>
  <si>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</si>
  <si>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</si>
  <si>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</si>
  <si>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</si>
  <si>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</si>
  <si>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</si>
  <si>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</si>
  <si>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</si>
  <si>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</si>
  <si>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</si>
  <si>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</si>
  <si>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</si>
  <si>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</si>
  <si>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</si>
  <si>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</si>
  <si>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</si>
  <si>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</si>
  <si>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</si>
  <si>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</si>
  <si>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</si>
  <si>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</si>
  <si>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</si>
  <si>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</si>
  <si>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</si>
  <si>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</si>
  <si>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</si>
  <si>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</si>
  <si>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</si>
  <si>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</si>
  <si>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</si>
  <si>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</si>
  <si>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</si>
  <si>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</si>
  <si>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</si>
  <si>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</si>
  <si>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</si>
  <si>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</si>
  <si>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</si>
  <si>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</si>
  <si>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</si>
  <si>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</si>
  <si>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</si>
  <si>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</si>
  <si>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</si>
  <si>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</si>
  <si>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</si>
  <si>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</si>
  <si>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</si>
  <si>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</si>
  <si>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</si>
  <si>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</si>
  <si>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</si>
  <si>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</si>
  <si>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</si>
  <si>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</si>
  <si>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</si>
  <si>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</si>
  <si>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</si>
  <si>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</si>
  <si>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</si>
  <si>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</si>
  <si>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</si>
  <si>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</si>
  <si>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</si>
  <si>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</si>
  <si>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</si>
  <si>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</si>
  <si>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</si>
  <si>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</si>
  <si>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</si>
  <si>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</si>
  <si>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</si>
  <si>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</si>
  <si>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</si>
  <si>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</si>
  <si>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</si>
  <si>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</si>
  <si>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</si>
  <si>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</si>
  <si>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</si>
  <si>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</si>
  <si>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</si>
  <si>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</si>
  <si>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</si>
  <si>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</si>
  <si>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</si>
  <si>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</si>
  <si>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</si>
  <si>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</si>
  <si>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</si>
  <si>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</si>
  <si>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</si>
  <si>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</si>
  <si>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</si>
  <si>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</si>
  <si>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</si>
  <si>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</si>
  <si>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</si>
  <si>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</si>
  <si>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</si>
  <si>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</si>
  <si>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</si>
  <si>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</si>
  <si>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</si>
  <si>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</si>
  <si>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</si>
  <si>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</si>
  <si>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</si>
  <si>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</si>
  <si>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</si>
  <si>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</si>
  <si>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</si>
  <si>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</si>
  <si>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</si>
  <si>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</si>
  <si>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</si>
  <si>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</si>
  <si>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</si>
  <si>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</si>
  <si>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</si>
  <si>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</si>
  <si>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</si>
  <si>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</si>
  <si>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</si>
  <si>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</si>
  <si>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</si>
  <si>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</si>
  <si>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</si>
  <si>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</si>
  <si>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</si>
  <si>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</si>
  <si>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</si>
  <si>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</si>
  <si>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</si>
  <si>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</si>
  <si>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</si>
  <si>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</si>
  <si>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</si>
  <si>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</si>
  <si>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</si>
  <si>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</si>
  <si>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</si>
  <si>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</si>
  <si>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</si>
  <si>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</si>
  <si>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</si>
  <si>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</si>
  <si>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</si>
  <si>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</si>
  <si>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</si>
  <si>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</si>
  <si>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</si>
  <si>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</si>
  <si>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</si>
  <si>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</si>
  <si>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</si>
  <si>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</si>
  <si>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</si>
  <si>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</si>
  <si>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</si>
  <si>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</si>
  <si>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</si>
  <si>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</si>
  <si>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</si>
  <si>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</si>
  <si>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</si>
  <si>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</si>
  <si>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</si>
  <si>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</si>
  <si>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</si>
  <si>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</si>
  <si>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</si>
  <si>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</si>
  <si>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</si>
  <si>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</si>
  <si>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</si>
  <si>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</si>
  <si>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</si>
  <si>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</si>
  <si>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</si>
  <si>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</si>
  <si>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</si>
  <si>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</si>
  <si>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</si>
  <si>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</si>
  <si>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</si>
  <si>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</si>
  <si>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</si>
  <si>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</si>
  <si>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</si>
  <si>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</si>
  <si>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</si>
  <si>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</si>
  <si>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</si>
  <si>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</si>
  <si>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</si>
  <si>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</si>
  <si>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</si>
  <si>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</si>
  <si>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</si>
  <si>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</si>
  <si>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</si>
  <si>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</si>
  <si>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</si>
  <si>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</si>
  <si>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</si>
  <si>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</si>
  <si>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</si>
  <si>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</si>
  <si>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</si>
  <si>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</si>
  <si>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</si>
  <si>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</si>
  <si>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</si>
  <si>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</si>
  <si>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</si>
  <si>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</si>
  <si>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</si>
  <si>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</si>
  <si>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</si>
  <si>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</si>
  <si>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</si>
  <si>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</si>
  <si>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</si>
  <si>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</si>
  <si>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</si>
  <si>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</si>
  <si>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</si>
  <si>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</si>
  <si>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</si>
  <si>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</si>
  <si>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</si>
  <si>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</si>
  <si>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</si>
  <si>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</si>
  <si>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</si>
  <si>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</si>
  <si>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</si>
  <si>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</si>
  <si>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</si>
  <si>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</si>
  <si>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</si>
  <si>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</si>
  <si>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</si>
  <si>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</si>
  <si>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</si>
  <si>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</si>
  <si>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</si>
  <si>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</si>
  <si>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</si>
  <si>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</si>
  <si>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</si>
  <si>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</si>
  <si>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</si>
  <si>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</si>
  <si>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</si>
  <si>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</si>
  <si>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</si>
  <si>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</si>
  <si>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</si>
  <si>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</si>
  <si>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</si>
  <si>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</si>
  <si>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</si>
  <si>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</si>
  <si>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</si>
  <si>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</si>
  <si>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</si>
  <si>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</si>
  <si>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</si>
  <si>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</si>
  <si>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</si>
  <si>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</si>
  <si>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</si>
  <si>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</si>
  <si>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</si>
  <si>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</si>
  <si>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</si>
  <si>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</si>
  <si>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</si>
  <si>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</si>
  <si>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</si>
  <si>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</si>
  <si>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</si>
  <si>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</si>
  <si>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</si>
  <si>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</si>
  <si>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</si>
  <si>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</si>
  <si>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</si>
  <si>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</si>
  <si>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</si>
  <si>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</si>
  <si>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</si>
  <si>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</si>
  <si>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</si>
  <si>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</si>
  <si>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</si>
  <si>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</si>
  <si>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</si>
  <si>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</si>
  <si>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</si>
  <si>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</si>
  <si>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</si>
  <si>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</si>
  <si>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</si>
  <si>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</si>
  <si>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</si>
  <si>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</si>
  <si>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</si>
  <si>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</si>
  <si>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</si>
  <si>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</si>
  <si>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</si>
  <si>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</si>
  <si>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</si>
  <si>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</si>
  <si>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</si>
  <si>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</si>
  <si>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</si>
  <si>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</si>
  <si>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</si>
  <si>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</si>
  <si>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</si>
  <si>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</si>
  <si>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</si>
  <si>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</si>
  <si>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</si>
  <si>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</si>
  <si>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</si>
  <si>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</si>
  <si>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</si>
  <si>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</si>
  <si>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</si>
  <si>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</si>
  <si>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</si>
  <si>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</si>
  <si>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</si>
  <si>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</si>
  <si>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</si>
  <si>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</si>
  <si>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</si>
  <si>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</si>
  <si>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</si>
  <si>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</si>
  <si>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</si>
  <si>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</si>
  <si>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</si>
  <si>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</si>
  <si>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</si>
  <si>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</si>
  <si>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</si>
  <si>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</si>
  <si>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</si>
  <si>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</si>
  <si>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</si>
  <si>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</si>
  <si>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</si>
  <si>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</si>
  <si>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</si>
  <si>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</si>
  <si>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</si>
  <si>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</si>
  <si>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</si>
  <si>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</si>
  <si>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</si>
  <si>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</si>
  <si>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</si>
  <si>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</si>
  <si>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</si>
  <si>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</si>
  <si>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</si>
  <si>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</si>
  <si>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</si>
  <si>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</si>
  <si>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</si>
  <si>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</si>
  <si>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</si>
  <si>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</si>
  <si>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</si>
  <si>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</si>
  <si>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</si>
  <si>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</si>
  <si>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</si>
  <si>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</si>
  <si>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</si>
  <si>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</si>
  <si>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</si>
  <si>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</si>
  <si>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</si>
  <si>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</si>
  <si>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</si>
  <si>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</si>
  <si>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</si>
  <si>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</si>
  <si>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</si>
  <si>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</si>
  <si>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</si>
  <si>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</si>
  <si>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</si>
  <si>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</si>
  <si>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</si>
  <si>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</si>
  <si>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</si>
  <si>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</si>
  <si>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</si>
  <si>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</si>
  <si>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</si>
  <si>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</si>
  <si>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</si>
  <si>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</si>
  <si>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</si>
  <si>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</si>
  <si>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</si>
  <si>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</si>
  <si>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</si>
  <si>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</si>
  <si>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</si>
  <si>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</si>
  <si>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</si>
  <si>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</si>
  <si>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</si>
  <si>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</si>
  <si>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</si>
  <si>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</si>
  <si>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</si>
  <si>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</si>
  <si>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</si>
  <si>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</si>
  <si>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</si>
  <si>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</si>
  <si>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</si>
  <si>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</si>
  <si>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</si>
  <si>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</si>
  <si>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</si>
  <si>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</si>
  <si>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</si>
  <si>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</si>
  <si>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</si>
  <si>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</si>
  <si>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</si>
  <si>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</si>
  <si>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</si>
  <si>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</si>
  <si>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</si>
  <si>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</si>
  <si>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</si>
  <si>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</si>
  <si>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</si>
  <si>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</si>
  <si>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</si>
  <si>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</si>
  <si>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</si>
  <si>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</si>
  <si>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</si>
  <si>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</si>
  <si>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</si>
  <si>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</si>
  <si>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</si>
  <si>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</si>
  <si>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</si>
  <si>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</si>
  <si>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</si>
  <si>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</si>
  <si>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</si>
  <si>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</si>
  <si>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</si>
  <si>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</si>
  <si>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</si>
  <si>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</si>
  <si>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</si>
  <si>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</si>
  <si>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</si>
  <si>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</si>
  <si>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</si>
  <si>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</si>
  <si>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</si>
  <si>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</si>
  <si>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</si>
  <si>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</si>
  <si>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</si>
  <si>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</si>
  <si>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</si>
  <si>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</si>
  <si>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</si>
  <si>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</si>
  <si>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</si>
  <si>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</si>
  <si>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</si>
  <si>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</si>
  <si>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</si>
  <si>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</si>
  <si>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</si>
  <si>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</si>
  <si>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</si>
  <si>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</si>
  <si>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</si>
  <si>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</si>
  <si>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</si>
  <si>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</si>
  <si>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</si>
  <si>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</si>
  <si>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</si>
  <si>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</si>
  <si>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</si>
  <si>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</si>
  <si>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</si>
  <si>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</si>
  <si>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</si>
  <si>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</si>
  <si>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</si>
  <si>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</si>
  <si>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</si>
  <si>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</si>
  <si>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</si>
  <si>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</si>
  <si>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</si>
  <si>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</si>
  <si>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</si>
  <si>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</si>
  <si>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</si>
  <si>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</si>
  <si>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</si>
  <si>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</si>
  <si>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</si>
  <si>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</si>
  <si>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</si>
  <si>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</si>
  <si>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</si>
  <si>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</si>
  <si>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</si>
  <si>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</si>
  <si>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</si>
  <si>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</si>
  <si>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</si>
  <si>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</si>
  <si>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</si>
  <si>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</si>
  <si>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</si>
  <si>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</si>
  <si>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</si>
  <si>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</si>
  <si>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</si>
  <si>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</si>
  <si>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</si>
  <si>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</si>
  <si>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</si>
  <si>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</si>
  <si>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</si>
  <si>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</si>
  <si>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</si>
  <si>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</si>
  <si>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</si>
  <si>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</si>
  <si>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</si>
  <si>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</si>
  <si>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</si>
  <si>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</si>
  <si>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</si>
  <si>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</si>
  <si>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</si>
  <si>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</si>
  <si>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</si>
  <si>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</si>
  <si>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</si>
  <si>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</si>
  <si>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</si>
  <si>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</si>
  <si>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</si>
  <si>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</si>
  <si>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</si>
  <si>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</si>
  <si>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</si>
  <si>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</si>
  <si>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</si>
  <si>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</si>
  <si>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</si>
  <si>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</si>
  <si>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</si>
  <si>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</si>
  <si>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</si>
  <si>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</si>
  <si>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</si>
  <si>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</si>
  <si>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</si>
  <si>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</si>
  <si>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</si>
  <si>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</si>
  <si>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</si>
  <si>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</si>
  <si>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</si>
  <si>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</si>
  <si>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</si>
  <si>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</si>
  <si>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</si>
  <si>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</si>
  <si>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</si>
  <si>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</si>
  <si>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</si>
  <si>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</si>
  <si>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</si>
  <si>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</si>
  <si>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</si>
  <si>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</si>
  <si>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</si>
  <si>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</si>
  <si>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</si>
  <si>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</si>
  <si>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</si>
  <si>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</si>
  <si>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</si>
  <si>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</si>
  <si>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</si>
  <si>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</si>
  <si>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</si>
  <si>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</si>
  <si>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</si>
  <si>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</si>
  <si>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</si>
  <si>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</si>
  <si>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</si>
  <si>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</si>
  <si>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</si>
  <si>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</si>
  <si>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</si>
  <si>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</si>
  <si>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</si>
  <si>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</si>
  <si>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</si>
  <si>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</si>
  <si>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</si>
  <si>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</si>
  <si>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</si>
  <si>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</si>
  <si>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</si>
  <si>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</si>
  <si>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</si>
  <si>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</si>
  <si>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</si>
  <si>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</si>
  <si>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</si>
  <si>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</si>
  <si>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</si>
  <si>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</si>
  <si>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</si>
  <si>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</si>
  <si>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</si>
  <si>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</si>
  <si>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</si>
  <si>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</si>
  <si>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</si>
  <si>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</si>
  <si>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</si>
  <si>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</si>
  <si>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</si>
  <si>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</si>
  <si>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</si>
  <si>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</si>
  <si>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</si>
  <si>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</si>
  <si>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</si>
  <si>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</si>
  <si>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</si>
  <si>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</si>
  <si>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</si>
  <si>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</si>
  <si>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</si>
  <si>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</si>
  <si>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</si>
  <si>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</si>
  <si>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</si>
  <si>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</si>
  <si>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</si>
  <si>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</si>
  <si>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</si>
  <si>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</si>
  <si>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</si>
  <si>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</si>
  <si>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</si>
  <si>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</si>
  <si>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</si>
  <si>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</si>
  <si>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</si>
  <si>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</si>
  <si>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</si>
  <si>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</si>
  <si>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</si>
  <si>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</si>
  <si>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</si>
  <si>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</si>
  <si>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</si>
  <si>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</si>
  <si>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</si>
  <si>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</si>
  <si>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</si>
  <si>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</si>
  <si>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</si>
  <si>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</si>
  <si>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</si>
  <si>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</si>
  <si>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</si>
  <si>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</si>
  <si>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</si>
  <si>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</si>
  <si>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</si>
  <si>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</si>
  <si>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</si>
  <si>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</si>
  <si>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</si>
  <si>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</si>
  <si>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</si>
  <si>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</si>
  <si>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</si>
  <si>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</si>
  <si>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</si>
  <si>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</si>
  <si>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</si>
  <si>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</si>
  <si>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</si>
  <si>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</si>
  <si>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</si>
  <si>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</si>
  <si>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</si>
  <si>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</si>
  <si>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</si>
  <si>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</si>
  <si>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</si>
  <si>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</si>
  <si>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</si>
  <si>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</si>
  <si>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</si>
  <si>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</si>
  <si>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</si>
  <si>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</si>
  <si>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</si>
  <si>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</si>
  <si>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</si>
  <si>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</si>
  <si>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</si>
  <si>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</si>
  <si>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</si>
  <si>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</si>
  <si>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</si>
  <si>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</si>
  <si>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</si>
  <si>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</si>
  <si>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</si>
  <si>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</si>
  <si>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</si>
  <si>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</si>
  <si>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</si>
  <si>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</si>
  <si>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</si>
  <si>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</si>
  <si>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</si>
  <si>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</si>
  <si>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</si>
  <si>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</si>
  <si>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</si>
  <si>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</si>
  <si>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</si>
  <si>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</si>
  <si>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</si>
  <si>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</si>
  <si>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</si>
  <si>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</si>
  <si>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</si>
  <si>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</si>
  <si>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</si>
  <si>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</si>
  <si>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</si>
  <si>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</si>
  <si>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</si>
  <si>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</si>
  <si>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</si>
  <si>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</si>
  <si>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</si>
  <si>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</si>
  <si>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</si>
  <si>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</si>
  <si>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</si>
  <si>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</si>
  <si>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</si>
  <si>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</si>
  <si>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</si>
  <si>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</si>
  <si>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</si>
  <si>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</si>
  <si>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</si>
  <si>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</si>
  <si>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</si>
  <si>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</si>
  <si>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</si>
  <si>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</si>
  <si>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</si>
  <si>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</si>
  <si>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</si>
  <si>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</si>
  <si>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</si>
  <si>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</si>
  <si>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</si>
  <si>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</si>
  <si>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</si>
  <si>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</si>
  <si>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</si>
  <si>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</si>
  <si>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</si>
  <si>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</si>
  <si>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</si>
  <si>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</si>
  <si>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</si>
  <si>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</si>
  <si>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</si>
  <si>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</si>
  <si>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</si>
  <si>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</si>
  <si>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</si>
  <si>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</si>
  <si>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</si>
  <si>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</si>
  <si>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</si>
  <si>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</si>
  <si>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</si>
  <si>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</si>
  <si>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</si>
  <si>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</si>
  <si>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</si>
  <si>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</si>
  <si>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</si>
  <si>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</si>
  <si>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</si>
  <si>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</si>
  <si>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</si>
  <si>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</si>
  <si>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</si>
  <si>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</si>
  <si>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</si>
  <si>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</si>
  <si>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</si>
  <si>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</si>
  <si>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</si>
  <si>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</si>
  <si>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</si>
  <si>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</si>
  <si>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</si>
  <si>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</si>
  <si>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</si>
  <si>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</si>
  <si>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</si>
  <si>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</si>
  <si>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</si>
  <si>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</si>
  <si>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</si>
  <si>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</si>
  <si>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</si>
  <si>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</si>
  <si>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</si>
  <si>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</si>
  <si>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</si>
  <si>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</si>
  <si>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</si>
  <si>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</si>
  <si>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</si>
  <si>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</si>
  <si>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</si>
  <si>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</si>
  <si>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</si>
  <si>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</si>
  <si>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</si>
  <si>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</si>
  <si>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</si>
  <si>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</si>
  <si>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</si>
  <si>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</si>
  <si>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</si>
  <si>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</si>
  <si>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</si>
  <si>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</si>
  <si>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</si>
  <si>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</si>
  <si>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</si>
  <si>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</si>
  <si>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</si>
  <si>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</si>
  <si>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</si>
  <si>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</si>
  <si>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</si>
  <si>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</si>
  <si>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</si>
  <si>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</si>
  <si>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</si>
  <si>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</si>
  <si>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</si>
  <si>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</si>
  <si>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</si>
  <si>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</si>
  <si>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</si>
  <si>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</si>
  <si>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</si>
  <si>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</si>
  <si>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</si>
  <si>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</si>
  <si>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</si>
  <si>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</si>
  <si>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</si>
  <si>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</si>
  <si>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</si>
  <si>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</si>
  <si>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</si>
  <si>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</si>
  <si>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</si>
  <si>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</si>
  <si>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</si>
  <si>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</si>
  <si>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</si>
  <si>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</si>
  <si>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</si>
  <si>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</si>
  <si>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</si>
  <si>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</si>
  <si>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</si>
  <si>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</si>
  <si>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</si>
  <si>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</si>
  <si>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</si>
  <si>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</si>
  <si>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</si>
  <si>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</si>
  <si>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</si>
  <si>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</si>
  <si>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</si>
  <si>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</si>
  <si>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</si>
  <si>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</si>
  <si>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</si>
  <si>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</si>
  <si>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</si>
  <si>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</si>
  <si>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</si>
  <si>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</si>
  <si>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</si>
  <si>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</si>
  <si>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</si>
  <si>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</si>
  <si>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</si>
  <si>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</si>
  <si>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</si>
  <si>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</si>
  <si>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</si>
  <si>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</si>
  <si>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</si>
  <si>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</si>
  <si>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</si>
  <si>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</si>
  <si>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</si>
  <si>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</si>
  <si>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</si>
  <si>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</si>
  <si>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</si>
  <si>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</si>
  <si>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</si>
  <si>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</si>
  <si>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</si>
  <si>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</si>
  <si>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</si>
  <si>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</si>
  <si>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</si>
  <si>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</si>
  <si>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</si>
  <si>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</si>
  <si>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</si>
  <si>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</si>
  <si>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</si>
  <si>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</si>
  <si>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</si>
  <si>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</si>
  <si>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</si>
  <si>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</si>
  <si>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</si>
  <si>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</si>
  <si>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</si>
  <si>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</si>
  <si>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</si>
  <si>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</si>
  <si>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</si>
  <si>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</si>
  <si>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</si>
  <si>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</si>
  <si>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</si>
  <si>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</si>
  <si>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</si>
  <si>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</si>
  <si>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</si>
  <si>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</si>
  <si>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</si>
  <si>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</si>
  <si>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</si>
  <si>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</si>
  <si>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</si>
  <si>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</si>
  <si>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</si>
  <si>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</si>
  <si>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</si>
  <si>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</si>
  <si>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</si>
  <si>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</si>
  <si>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</si>
  <si>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</si>
  <si>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</si>
  <si>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</si>
  <si>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</si>
  <si>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</si>
  <si>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</si>
  <si>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</si>
  <si>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</si>
  <si>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</si>
  <si>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</si>
  <si>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</si>
  <si>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</si>
  <si>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</si>
  <si>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</si>
  <si>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</si>
  <si>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</si>
  <si>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</si>
  <si>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</si>
  <si>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</si>
  <si>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</si>
  <si>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</si>
  <si>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</si>
  <si>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</si>
  <si>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</si>
  <si>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</si>
  <si>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</si>
  <si>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</si>
  <si>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</si>
  <si>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</si>
  <si>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</si>
  <si>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</si>
  <si>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</si>
  <si>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</si>
  <si>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</si>
  <si>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</si>
  <si>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</si>
  <si>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</si>
  <si>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</si>
  <si>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</si>
  <si>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</si>
  <si>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</si>
  <si>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</si>
  <si>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</si>
  <si>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</si>
  <si>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</si>
  <si>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</si>
  <si>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</si>
  <si>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</si>
  <si>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</si>
  <si>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</si>
  <si>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</si>
  <si>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</si>
  <si>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</si>
  <si>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</si>
  <si>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</si>
  <si>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</si>
  <si>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</si>
  <si>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</si>
  <si>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</si>
  <si>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</si>
  <si>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</si>
  <si>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</si>
  <si>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</si>
  <si>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</si>
  <si>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</si>
  <si>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</si>
  <si>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</si>
  <si>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</si>
  <si>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</si>
  <si>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</si>
  <si>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</si>
  <si>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</si>
  <si>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</si>
  <si>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</si>
  <si>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</si>
  <si>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</si>
  <si>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</si>
  <si>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</si>
  <si>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</si>
  <si>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</si>
  <si>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</si>
  <si>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</si>
  <si>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</si>
  <si>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</si>
  <si>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</si>
  <si>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</si>
  <si>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</si>
  <si>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</si>
  <si>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</si>
  <si>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</si>
  <si>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</si>
  <si>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</si>
  <si>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</si>
  <si>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</si>
  <si>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</si>
  <si>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</si>
  <si>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</si>
  <si>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</si>
  <si>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</si>
  <si>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</si>
  <si>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</si>
  <si>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</si>
  <si>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</si>
  <si>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</si>
  <si>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</si>
  <si>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</si>
  <si>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</si>
  <si>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</si>
  <si>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</si>
  <si>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</si>
  <si>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</si>
  <si>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</si>
  <si>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</si>
  <si>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</si>
  <si>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</si>
  <si>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</si>
  <si>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</si>
  <si>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</si>
  <si>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</si>
  <si>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</si>
  <si>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</si>
  <si>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</si>
  <si>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</si>
  <si>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</si>
  <si>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</si>
  <si>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</si>
  <si>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</si>
  <si>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</si>
  <si>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</si>
  <si>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</si>
  <si>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</si>
  <si>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</si>
  <si>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</si>
  <si>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</si>
  <si>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</si>
  <si>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</si>
  <si>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</si>
  <si>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</si>
  <si>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</si>
  <si>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</si>
  <si>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</si>
  <si>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</si>
  <si>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</si>
  <si>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</si>
  <si>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</si>
  <si>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</si>
  <si>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</si>
  <si>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</si>
  <si>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</si>
  <si>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</si>
  <si>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</si>
  <si>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</si>
  <si>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</si>
  <si>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</si>
  <si>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</si>
  <si>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</si>
  <si>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</si>
  <si>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</si>
  <si>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</si>
  <si>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</si>
  <si>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</si>
  <si>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</si>
  <si>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</si>
  <si>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</si>
  <si>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</si>
  <si>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</si>
  <si>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</si>
  <si>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</si>
  <si>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</si>
  <si>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</si>
  <si>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</si>
  <si>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</si>
  <si>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</si>
  <si>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</si>
  <si>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</si>
  <si>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</si>
  <si>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</si>
  <si>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</si>
  <si>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</si>
  <si>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</si>
  <si>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</si>
  <si>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</si>
  <si>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</si>
  <si>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</si>
  <si>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</si>
  <si>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</si>
  <si>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</si>
  <si>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</si>
  <si>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</si>
  <si>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</si>
  <si>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</si>
  <si>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</si>
  <si>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</si>
  <si>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</si>
  <si>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</si>
  <si>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</si>
  <si>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</si>
  <si>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</si>
  <si>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</si>
  <si>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</si>
  <si>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</si>
  <si>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</si>
  <si>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</si>
  <si>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</si>
  <si>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</si>
  <si>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</si>
  <si>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</si>
  <si>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</si>
  <si>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</si>
  <si>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</si>
  <si>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</si>
  <si>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</si>
  <si>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</si>
  <si>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</si>
  <si>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</si>
  <si>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</si>
  <si>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</si>
  <si>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</si>
  <si>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</si>
  <si>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</si>
  <si>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</si>
  <si>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</si>
  <si>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</si>
  <si>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</si>
  <si>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</si>
  <si>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</si>
  <si>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</si>
  <si>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</si>
  <si>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</si>
  <si>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</si>
  <si>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</si>
  <si>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</si>
  <si>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</si>
  <si>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</si>
  <si>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</si>
  <si>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</si>
  <si>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</si>
  <si>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</si>
  <si>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</si>
  <si>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</si>
  <si>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</si>
  <si>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</si>
  <si>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</si>
  <si>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</si>
  <si>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</si>
  <si>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</si>
  <si>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</si>
  <si>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</si>
  <si>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</si>
  <si>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</si>
  <si>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</si>
  <si>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</si>
  <si>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</si>
  <si>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</si>
  <si>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</si>
  <si>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</si>
  <si>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</si>
  <si>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</si>
  <si>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</si>
  <si>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</si>
  <si>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</si>
  <si>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</si>
  <si>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</si>
  <si>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</si>
  <si>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</si>
  <si>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</si>
  <si>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</si>
  <si>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</si>
  <si>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</si>
  <si>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</si>
  <si>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</si>
  <si>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</si>
  <si>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</si>
  <si>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</si>
  <si>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</si>
  <si>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</si>
  <si>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</si>
  <si>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</si>
  <si>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</si>
  <si>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</si>
  <si>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</si>
  <si>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</si>
  <si>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</si>
  <si>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</si>
  <si>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</si>
  <si>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</si>
  <si>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</si>
  <si>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</si>
  <si>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</si>
  <si>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</si>
  <si>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</si>
  <si>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</si>
  <si>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</si>
  <si>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</si>
  <si>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</si>
  <si>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</si>
  <si>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</si>
  <si>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</si>
  <si>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</si>
  <si>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</si>
  <si>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</si>
  <si>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</si>
  <si>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</si>
  <si>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</si>
  <si>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</si>
  <si>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</si>
  <si>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</si>
  <si>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</si>
  <si>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</si>
  <si>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</si>
  <si>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</si>
  <si>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</si>
  <si>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</si>
  <si>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</si>
  <si>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</si>
  <si>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</si>
  <si>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</si>
  <si>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</si>
  <si>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</si>
  <si>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</si>
  <si>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</si>
  <si>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</si>
  <si>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</si>
  <si>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</si>
  <si>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</si>
  <si>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</si>
  <si>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</si>
  <si>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</si>
  <si>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</si>
  <si>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</si>
  <si>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</si>
  <si>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</si>
  <si>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</si>
  <si>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</si>
  <si>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</si>
  <si>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</si>
  <si>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</si>
  <si>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</si>
  <si>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</si>
  <si>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</si>
  <si>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</si>
  <si>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</si>
  <si>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</si>
  <si>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</si>
  <si>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</si>
  <si>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</si>
  <si>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</si>
  <si>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</si>
  <si>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</si>
  <si>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</si>
  <si>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</si>
  <si>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</si>
  <si>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</si>
  <si>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</si>
  <si>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</si>
  <si>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</si>
  <si>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</si>
  <si>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</si>
  <si>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</si>
  <si>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</si>
  <si>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</si>
  <si>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</si>
  <si>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</si>
  <si>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</si>
  <si>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</si>
  <si>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</si>
  <si>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</si>
  <si>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</si>
  <si>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</si>
  <si>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</si>
  <si>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</si>
  <si>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</si>
  <si>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</si>
  <si>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</si>
  <si>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</si>
  <si>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</si>
  <si>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</si>
  <si>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</si>
  <si>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</si>
  <si>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</si>
  <si>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</si>
  <si>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</si>
  <si>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</si>
  <si>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</si>
  <si>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</si>
  <si>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</si>
  <si>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</si>
  <si>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</si>
  <si>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</si>
  <si>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</si>
  <si>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</si>
  <si>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</si>
  <si>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</si>
  <si>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</si>
  <si>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</si>
  <si>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</si>
  <si>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</si>
  <si>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</si>
  <si>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</si>
  <si>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</si>
  <si>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</si>
  <si>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</si>
  <si>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</si>
  <si>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</si>
  <si>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</si>
  <si>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</si>
  <si>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</si>
  <si>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</si>
  <si>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</si>
  <si>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</si>
  <si>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</si>
  <si>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</si>
  <si>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</si>
  <si>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</si>
  <si>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</si>
  <si>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</si>
  <si>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</si>
  <si>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</si>
  <si>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</si>
  <si>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</si>
  <si>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</si>
  <si>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</si>
  <si>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</si>
  <si>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</si>
  <si>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</si>
  <si>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</si>
  <si>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</si>
  <si>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</si>
  <si>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</si>
  <si>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</si>
  <si>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</si>
  <si>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</si>
  <si>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</si>
  <si>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</si>
  <si>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</si>
  <si>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</si>
  <si>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</si>
  <si>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</si>
  <si>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</si>
  <si>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</si>
  <si>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</si>
  <si>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</si>
  <si>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</si>
  <si>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</si>
  <si>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</si>
  <si>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</si>
  <si>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</si>
  <si>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</si>
  <si>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</si>
  <si>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</si>
  <si>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</si>
  <si>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</si>
  <si>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</si>
  <si>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</si>
  <si>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</si>
  <si>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</si>
  <si>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</si>
  <si>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</si>
  <si>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</si>
  <si>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</si>
  <si>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</si>
  <si>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</si>
  <si>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</si>
  <si>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</si>
  <si>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</si>
  <si>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</si>
  <si>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</si>
  <si>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</si>
  <si>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</si>
  <si>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</si>
  <si>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</si>
  <si>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</si>
  <si>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</si>
  <si>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</si>
  <si>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</si>
  <si>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</si>
  <si>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</si>
  <si>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</si>
  <si>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</si>
  <si>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</si>
  <si>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</si>
  <si>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</si>
  <si>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</si>
  <si>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</si>
  <si>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</si>
  <si>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</si>
  <si>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</si>
  <si>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</si>
  <si>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</si>
  <si>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</si>
  <si>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</si>
  <si>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</si>
  <si>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</si>
  <si>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</si>
  <si>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</si>
  <si>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</si>
  <si>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</si>
  <si>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</si>
  <si>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</si>
  <si>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</si>
  <si>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</si>
  <si>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</si>
  <si>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</si>
  <si>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</si>
  <si>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</si>
  <si>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</si>
  <si>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</si>
  <si>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</si>
  <si>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</si>
  <si>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</si>
  <si>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</si>
  <si>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</si>
  <si>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</si>
  <si>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</si>
  <si>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</si>
  <si>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</si>
  <si>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</si>
  <si>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</si>
  <si>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</si>
  <si>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</si>
  <si>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</si>
  <si>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</si>
  <si>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</si>
  <si>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</si>
  <si>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</si>
  <si>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</si>
  <si>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</si>
  <si>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</si>
  <si>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</si>
  <si>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</si>
  <si>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</si>
  <si>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</si>
  <si>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</si>
  <si>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</si>
  <si>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</si>
  <si>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</si>
  <si>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</si>
  <si>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</si>
  <si>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</si>
  <si>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</si>
  <si>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</si>
  <si>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</si>
  <si>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</si>
  <si>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</si>
  <si>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</si>
  <si>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</si>
  <si>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</si>
  <si>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</si>
  <si>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</si>
  <si>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</si>
  <si>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</si>
  <si>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</si>
  <si>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</si>
  <si>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</si>
  <si>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</si>
  <si>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</si>
  <si>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</si>
  <si>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</si>
  <si>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</si>
  <si>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</si>
  <si>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</si>
  <si>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</si>
  <si>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</si>
  <si>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</si>
  <si>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</si>
  <si>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</si>
  <si>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</si>
  <si>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</si>
  <si>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</si>
  <si>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</si>
  <si>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</si>
  <si>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</si>
  <si>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</si>
  <si>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</si>
  <si>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</si>
  <si>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</si>
  <si>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</si>
  <si>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</si>
  <si>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</si>
  <si>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</si>
  <si>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</si>
  <si>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</si>
  <si>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</si>
  <si>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</si>
  <si>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</si>
  <si>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</si>
  <si>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</si>
  <si>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</si>
  <si>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</si>
  <si>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</si>
  <si>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</si>
  <si>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</si>
  <si>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</si>
  <si>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</si>
  <si>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</si>
  <si>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</si>
  <si>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</si>
  <si>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</si>
  <si>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</si>
  <si>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</si>
  <si>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</si>
  <si>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</si>
  <si>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</si>
  <si>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</si>
  <si>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</si>
  <si>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</si>
  <si>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</si>
  <si>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</si>
  <si>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</si>
  <si>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</si>
  <si>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</si>
  <si>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</si>
  <si>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</si>
  <si>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</si>
  <si>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</si>
  <si>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</si>
  <si>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</si>
  <si>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</si>
  <si>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</si>
  <si>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</si>
  <si>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</si>
  <si>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</si>
  <si>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</si>
  <si>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</si>
  <si>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</si>
  <si>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</si>
  <si>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</si>
  <si>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</si>
  <si>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</si>
  <si>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</si>
  <si>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</si>
  <si>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</si>
  <si>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</si>
  <si>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</si>
  <si>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</si>
  <si>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</si>
  <si>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</si>
  <si>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</si>
  <si>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</si>
  <si>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</si>
  <si>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</si>
  <si>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</si>
  <si>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</si>
  <si>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</si>
  <si>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</si>
  <si>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</si>
  <si>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</si>
  <si>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</si>
  <si>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</si>
  <si>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</si>
  <si>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</si>
  <si>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</si>
  <si>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</si>
  <si>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</si>
  <si>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</si>
  <si>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</si>
  <si>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</si>
  <si>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</si>
  <si>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</si>
  <si>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</si>
  <si>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</si>
  <si>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</si>
  <si>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</si>
  <si>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</si>
  <si>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</si>
  <si>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</si>
  <si>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</si>
  <si>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</si>
  <si>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</si>
  <si>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</si>
  <si>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</si>
  <si>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</si>
  <si>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</si>
  <si>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</si>
  <si>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</si>
  <si>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</si>
  <si>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</si>
  <si>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</si>
  <si>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</si>
  <si>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</si>
  <si>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</si>
  <si>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</si>
  <si>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</si>
  <si>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</si>
  <si>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</si>
  <si>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</si>
  <si>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</si>
  <si>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</si>
  <si>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</si>
  <si>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</si>
  <si>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</si>
  <si>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</si>
  <si>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</si>
  <si>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</si>
  <si>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</si>
  <si>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</si>
  <si>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</si>
  <si>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</si>
  <si>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</si>
  <si>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</si>
  <si>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</si>
  <si>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</si>
  <si>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</si>
  <si>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</si>
  <si>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</si>
  <si>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</si>
  <si>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</si>
  <si>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</si>
  <si>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</si>
  <si>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</si>
  <si>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</si>
  <si>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</si>
  <si>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</si>
  <si>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</si>
  <si>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</si>
  <si>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</si>
  <si>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</si>
  <si>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</si>
  <si>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</si>
  <si>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</si>
  <si>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</si>
  <si>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</si>
  <si>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</si>
  <si>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</si>
  <si>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</si>
  <si>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</si>
  <si>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</si>
  <si>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</si>
  <si>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</si>
  <si>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</si>
  <si>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</si>
  <si>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</si>
  <si>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</si>
  <si>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</si>
  <si>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</si>
  <si>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</si>
  <si>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</si>
  <si>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</si>
  <si>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</si>
  <si>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</si>
  <si>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</si>
  <si>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</si>
  <si>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</si>
  <si>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</si>
  <si>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</si>
  <si>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</si>
  <si>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</si>
  <si>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</si>
  <si>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</si>
  <si>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</si>
  <si>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</si>
  <si>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</si>
  <si>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</si>
  <si>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</si>
  <si>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</si>
  <si>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</si>
  <si>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</si>
  <si>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</si>
  <si>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</si>
  <si>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</si>
  <si>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</si>
  <si>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</si>
  <si>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</si>
  <si>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</si>
  <si>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</si>
  <si>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</si>
  <si>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</si>
  <si>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</si>
  <si>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</si>
  <si>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</si>
  <si>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</si>
  <si>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</si>
  <si>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</si>
  <si>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</si>
  <si>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</si>
  <si>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</si>
  <si>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</si>
  <si>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</si>
  <si>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</si>
  <si>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</si>
  <si>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</si>
  <si>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</si>
  <si>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</si>
  <si>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</si>
  <si>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</si>
  <si>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</si>
  <si>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</si>
  <si>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</si>
  <si>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</si>
  <si>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</si>
  <si>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</si>
  <si>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</si>
  <si>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</si>
  <si>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</si>
  <si>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</si>
  <si>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</si>
  <si>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</si>
  <si>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</si>
  <si>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</si>
  <si>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</si>
  <si>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</si>
  <si>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</si>
  <si>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</si>
  <si>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</si>
  <si>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</si>
  <si>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</si>
  <si>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</si>
  <si>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</si>
  <si>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</si>
  <si>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</si>
  <si>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</si>
  <si>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</si>
  <si>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</si>
  <si>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</si>
  <si>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</si>
  <si>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</si>
  <si>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</si>
  <si>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</si>
  <si>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</si>
  <si>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</si>
  <si>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</si>
  <si>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</si>
  <si>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</si>
  <si>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</si>
  <si>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</si>
  <si>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</si>
  <si>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</si>
  <si>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</si>
  <si>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</si>
  <si>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</si>
  <si>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</si>
  <si>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</si>
  <si>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</si>
  <si>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</si>
  <si>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</si>
  <si>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</si>
  <si>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</si>
  <si>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</si>
  <si>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</si>
  <si>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</si>
  <si>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</si>
  <si>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</si>
  <si>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</si>
  <si>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</si>
  <si>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</si>
  <si>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</si>
  <si>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</si>
  <si>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</si>
  <si>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</si>
  <si>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</si>
  <si>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</si>
  <si>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</si>
  <si>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</si>
  <si>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</si>
  <si>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</si>
  <si>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</si>
  <si>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</si>
  <si>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</si>
  <si>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</si>
  <si>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</si>
  <si>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</si>
  <si>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</si>
  <si>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</si>
  <si>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</si>
  <si>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</si>
  <si>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</si>
  <si>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</si>
  <si>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</si>
  <si>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</si>
  <si>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</si>
  <si>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</si>
  <si>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</si>
  <si>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</si>
  <si>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</si>
  <si>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</si>
  <si>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</si>
  <si>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</si>
  <si>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</si>
  <si>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</si>
  <si>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</si>
  <si>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</si>
  <si>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</si>
  <si>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</si>
  <si>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</si>
  <si>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</si>
  <si>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</si>
  <si>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</si>
  <si>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</si>
  <si>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</si>
  <si>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</si>
  <si>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</si>
  <si>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</si>
  <si>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</si>
  <si>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</si>
  <si>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</si>
  <si>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</si>
  <si>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</si>
  <si>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</si>
  <si>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</si>
  <si>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</si>
  <si>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</si>
  <si>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</si>
  <si>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</si>
  <si>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</si>
  <si>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</si>
  <si>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</si>
  <si>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</si>
  <si>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</si>
  <si>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</si>
  <si>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</si>
  <si>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</si>
  <si>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</si>
  <si>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</si>
  <si>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</si>
  <si>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</si>
  <si>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</si>
  <si>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</si>
  <si>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</si>
  <si>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</si>
  <si>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</si>
  <si>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</si>
  <si>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</si>
  <si>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</si>
  <si>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</si>
  <si>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</si>
  <si>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</si>
  <si>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</si>
  <si>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</si>
  <si>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</si>
  <si>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</si>
  <si>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</si>
  <si>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</si>
  <si>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</si>
  <si>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</si>
  <si>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</si>
  <si>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</si>
  <si>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</si>
  <si>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</si>
  <si>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</si>
  <si>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</si>
  <si>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</si>
  <si>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</si>
  <si>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</si>
  <si>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</si>
  <si>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</si>
  <si>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</si>
  <si>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</si>
  <si>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</si>
  <si>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</si>
  <si>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</si>
  <si>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</si>
  <si>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</si>
  <si>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</si>
  <si>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</si>
  <si>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</si>
  <si>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</si>
  <si>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</si>
  <si>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</si>
  <si>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</si>
  <si>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</si>
  <si>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</si>
  <si>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</si>
  <si>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</si>
  <si>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</si>
  <si>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</si>
  <si>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</si>
  <si>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</si>
  <si>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</si>
  <si>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</si>
  <si>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</si>
  <si>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</si>
  <si>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</si>
  <si>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</si>
  <si>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</si>
  <si>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</si>
  <si>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</si>
  <si>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</si>
  <si>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</si>
  <si>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</si>
  <si>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</si>
  <si>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</si>
  <si>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</si>
  <si>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</si>
  <si>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</si>
  <si>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</si>
  <si>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</si>
  <si>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</si>
  <si>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</si>
  <si>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</si>
  <si>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</si>
  <si>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</si>
  <si>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</si>
  <si>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</si>
  <si>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</si>
  <si>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</si>
  <si>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</si>
  <si>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</si>
  <si>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</si>
  <si>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</si>
  <si>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</si>
  <si>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</si>
  <si>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</si>
  <si>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</si>
  <si>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</si>
  <si>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</si>
  <si>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</si>
  <si>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</si>
  <si>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</si>
  <si>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</si>
  <si>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</si>
  <si>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</si>
  <si>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</si>
  <si>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</si>
  <si>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</si>
  <si>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</si>
  <si>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</si>
  <si>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</si>
  <si>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</si>
  <si>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</si>
  <si>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</si>
  <si>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</si>
  <si>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</si>
  <si>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</si>
  <si>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</si>
  <si>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</si>
  <si>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</si>
  <si>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</si>
  <si>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</si>
  <si>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</si>
  <si>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</si>
  <si>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</si>
  <si>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</si>
  <si>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</si>
  <si>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</si>
  <si>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</si>
  <si>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</si>
  <si>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</si>
  <si>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</si>
  <si>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</si>
  <si>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</si>
  <si>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</si>
  <si>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</si>
  <si>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</si>
  <si>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</si>
  <si>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</si>
  <si>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</si>
  <si>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</si>
  <si>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</si>
  <si>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</si>
  <si>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</si>
  <si>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</si>
  <si>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</si>
  <si>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</si>
  <si>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</si>
  <si>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</si>
  <si>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</si>
  <si>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</si>
  <si>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</si>
  <si>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</si>
  <si>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</si>
  <si>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</si>
  <si>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</si>
  <si>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</si>
  <si>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</si>
  <si>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</si>
  <si>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</si>
  <si>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</si>
  <si>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</si>
  <si>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</si>
  <si>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</si>
  <si>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</si>
  <si>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</si>
  <si>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</si>
  <si>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</si>
  <si>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</si>
  <si>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</si>
  <si>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</si>
  <si>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</si>
  <si>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</si>
  <si>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</si>
  <si>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</si>
  <si>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</si>
  <si>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</si>
  <si>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</si>
  <si>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</si>
  <si>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</si>
  <si>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</si>
  <si>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</si>
  <si>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</si>
  <si>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</si>
  <si>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</si>
  <si>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</si>
  <si>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</si>
  <si>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</si>
  <si>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</si>
  <si>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</si>
  <si>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</si>
  <si>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</si>
  <si>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</si>
  <si>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</si>
  <si>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</si>
  <si>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</si>
  <si>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</si>
  <si>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</si>
  <si>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</si>
  <si>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</si>
  <si>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</si>
  <si>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</si>
  <si>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</si>
  <si>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</si>
  <si>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</si>
  <si>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</si>
  <si>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</si>
  <si>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</si>
  <si>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</si>
  <si>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</si>
  <si>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</si>
  <si>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</si>
  <si>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</si>
  <si>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</si>
  <si>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</si>
  <si>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</si>
  <si>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</si>
  <si>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</si>
  <si>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</si>
  <si>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</si>
  <si>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</si>
  <si>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</si>
  <si>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</si>
  <si>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</si>
  <si>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</si>
  <si>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</si>
  <si>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</si>
  <si>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</si>
  <si>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</si>
  <si>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</si>
  <si>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</si>
  <si>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</si>
  <si>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</si>
  <si>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</si>
  <si>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</si>
  <si>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</si>
  <si>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</si>
  <si>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</si>
  <si>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</si>
  <si>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</si>
  <si>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</si>
  <si>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</si>
  <si>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</si>
  <si>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</si>
  <si>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</si>
  <si>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</si>
  <si>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</si>
  <si>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</si>
  <si>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</si>
  <si>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</si>
  <si>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</si>
  <si>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</si>
  <si>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</si>
  <si>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</si>
  <si>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</si>
  <si>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</si>
  <si>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</si>
  <si>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</si>
  <si>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</si>
  <si>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</si>
  <si>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</si>
  <si>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</si>
  <si>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</si>
  <si>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</si>
  <si>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</si>
  <si>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</si>
  <si>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</si>
  <si>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</si>
  <si>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</si>
  <si>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</si>
  <si>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</si>
  <si>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</si>
  <si>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</si>
  <si>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</si>
  <si>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</si>
  <si>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</si>
  <si>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</si>
  <si>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</si>
  <si>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</si>
  <si>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</si>
  <si>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</si>
  <si>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</si>
  <si>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</si>
  <si>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</si>
  <si>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</si>
  <si>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</si>
  <si>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</si>
  <si>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</si>
  <si>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</si>
  <si>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</si>
  <si>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</si>
  <si>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</si>
  <si>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</si>
  <si>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</si>
  <si>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</si>
  <si>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</si>
  <si>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</si>
  <si>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</si>
  <si>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</si>
  <si>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</si>
  <si>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</si>
  <si>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</si>
  <si>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</si>
  <si>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</si>
  <si>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</si>
  <si>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</si>
  <si>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</si>
  <si>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</si>
  <si>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</si>
  <si>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</si>
  <si>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</si>
  <si>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</si>
  <si>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</si>
  <si>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</si>
  <si>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</si>
  <si>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</si>
  <si>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</si>
  <si>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</si>
  <si>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</si>
  <si>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</si>
  <si>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</si>
  <si>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</si>
  <si>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</si>
  <si>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</si>
  <si>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</si>
  <si>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</si>
  <si>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</si>
  <si>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</si>
  <si>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</si>
  <si>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</si>
  <si>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</si>
  <si>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</si>
  <si>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</si>
  <si>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</si>
  <si>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</si>
  <si>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</si>
  <si>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</si>
  <si>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</si>
  <si>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</si>
  <si>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</si>
  <si>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</si>
  <si>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</si>
  <si>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</si>
  <si>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</si>
  <si>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</si>
  <si>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</si>
  <si>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</si>
  <si>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</si>
  <si>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</si>
  <si>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</si>
  <si>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</si>
  <si>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</si>
  <si>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</si>
  <si>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</si>
  <si>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</si>
  <si>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</si>
  <si>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</si>
  <si>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</si>
  <si>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</si>
  <si>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</si>
  <si>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</si>
  <si>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</si>
  <si>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</si>
  <si>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</si>
  <si>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</si>
  <si>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</si>
  <si>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</si>
  <si>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</si>
  <si>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</si>
  <si>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</si>
  <si>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</si>
  <si>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</si>
  <si>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</si>
  <si>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</si>
  <si>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</si>
  <si>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</si>
  <si>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</si>
  <si>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</si>
  <si>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</si>
  <si>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</si>
  <si>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</si>
  <si>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</si>
  <si>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</si>
  <si>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</si>
  <si>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</si>
  <si>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</si>
  <si>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</si>
  <si>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</si>
  <si>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</si>
  <si>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</si>
  <si>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</si>
  <si>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</si>
  <si>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</si>
  <si>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</si>
  <si>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</si>
  <si>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</si>
  <si>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</si>
  <si>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</si>
  <si>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</si>
  <si>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</si>
  <si>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</si>
  <si>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</si>
  <si>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</si>
  <si>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</si>
  <si>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</si>
  <si>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</si>
  <si>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</si>
  <si>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</si>
  <si>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</si>
  <si>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</si>
  <si>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</si>
  <si>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</si>
  <si>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</si>
  <si>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</si>
  <si>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</si>
  <si>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</si>
  <si>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</si>
  <si>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</si>
  <si>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</si>
  <si>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</si>
  <si>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</si>
  <si>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</si>
  <si>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</si>
  <si>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</si>
  <si>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</si>
  <si>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</si>
  <si>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</si>
  <si>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</si>
  <si>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</si>
  <si>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</si>
  <si>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</si>
  <si>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</si>
  <si>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</si>
  <si>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</si>
  <si>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</si>
  <si>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</si>
  <si>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</si>
  <si>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</si>
  <si>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</si>
  <si>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</si>
  <si>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</si>
  <si>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</si>
  <si>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</si>
  <si>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</si>
  <si>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</si>
  <si>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</si>
  <si>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</si>
  <si>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</si>
  <si>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</si>
  <si>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</si>
  <si>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</si>
  <si>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</si>
  <si>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</si>
  <si>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</si>
  <si>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</si>
  <si>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</si>
  <si>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</si>
  <si>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</si>
  <si>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</si>
  <si>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</si>
  <si>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</si>
  <si>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</si>
  <si>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</si>
  <si>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</si>
  <si>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</si>
  <si>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</si>
  <si>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</si>
  <si>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</si>
  <si>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</si>
  <si>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</si>
  <si>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</si>
  <si>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</si>
  <si>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</si>
  <si>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</si>
  <si>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</si>
  <si>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</si>
  <si>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</si>
  <si>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</si>
  <si>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</si>
  <si>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</si>
  <si>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</si>
  <si>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</si>
  <si>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</si>
  <si>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</si>
  <si>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</si>
  <si>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</si>
  <si>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</si>
  <si>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</si>
  <si>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</si>
  <si>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</si>
  <si>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</si>
  <si>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</si>
  <si>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</si>
  <si>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</si>
  <si>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</si>
  <si>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</si>
  <si>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</si>
  <si>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</si>
  <si>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</si>
  <si>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</si>
  <si>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</si>
  <si>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</si>
  <si>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</si>
  <si>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</si>
  <si>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</si>
  <si>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</si>
  <si>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</si>
  <si>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</si>
  <si>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</si>
  <si>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</si>
  <si>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</si>
  <si>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</si>
  <si>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</si>
  <si>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</si>
  <si>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</si>
  <si>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</si>
  <si>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</si>
  <si>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</si>
  <si>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</si>
  <si>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</si>
  <si>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</si>
  <si>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</si>
  <si>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</si>
  <si>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</si>
  <si>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</si>
  <si>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</si>
  <si>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</si>
  <si>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</si>
  <si>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</si>
  <si>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</si>
  <si>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</si>
  <si>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</si>
  <si>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</si>
  <si>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</si>
  <si>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</si>
  <si>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</si>
  <si>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</si>
  <si>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</si>
  <si>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</si>
  <si>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</si>
  <si>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</si>
  <si>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</si>
  <si>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</si>
  <si>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</si>
  <si>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</si>
  <si>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</si>
  <si>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</si>
  <si>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</si>
  <si>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</si>
  <si>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</si>
  <si>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</si>
  <si>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</si>
  <si>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</si>
  <si>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</si>
  <si>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</si>
  <si>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</si>
  <si>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</si>
  <si>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</si>
  <si>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</si>
  <si>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</si>
  <si>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</si>
  <si>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</si>
  <si>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</si>
  <si>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</si>
  <si>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</si>
  <si>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</si>
  <si>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</si>
  <si>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</si>
  <si>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</si>
  <si>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</si>
  <si>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</si>
  <si>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</si>
  <si>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</si>
  <si>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</si>
  <si>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</si>
  <si>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</si>
  <si>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</si>
  <si>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</si>
  <si>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</si>
  <si>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</si>
  <si>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</si>
  <si>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</si>
  <si>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</si>
  <si>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</si>
  <si>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</si>
  <si>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</si>
  <si>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</si>
  <si>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</si>
  <si>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</si>
  <si>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</si>
  <si>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</si>
  <si>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</si>
  <si>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</si>
  <si>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</si>
  <si>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</si>
  <si>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</si>
  <si>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</si>
  <si>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</si>
  <si>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</si>
  <si>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</si>
  <si>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</si>
  <si>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</si>
  <si>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</si>
  <si>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</si>
  <si>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</si>
  <si>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</si>
  <si>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</si>
  <si>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</si>
  <si>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</si>
  <si>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</si>
  <si>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</si>
  <si>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</si>
  <si>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</si>
  <si>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</si>
  <si>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</si>
  <si>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</si>
  <si>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</si>
  <si>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</si>
  <si>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</si>
  <si>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</si>
  <si>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</si>
  <si>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</si>
  <si>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</si>
  <si>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</si>
  <si>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</si>
  <si>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</si>
  <si>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</si>
  <si>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</si>
  <si>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</si>
  <si>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</si>
  <si>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</si>
  <si>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</si>
  <si>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</si>
  <si>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</si>
  <si>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</si>
  <si>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</si>
  <si>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</si>
  <si>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</si>
  <si>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</si>
  <si>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</si>
  <si>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</si>
  <si>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</si>
  <si>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</si>
  <si>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</si>
  <si>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</si>
  <si>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</si>
  <si>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</si>
  <si>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</si>
  <si>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</si>
  <si>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</si>
  <si>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</si>
  <si>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</si>
  <si>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</si>
  <si>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</si>
  <si>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</si>
  <si>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</si>
  <si>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</si>
  <si>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</si>
  <si>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</si>
  <si>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</si>
  <si>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</si>
  <si>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</si>
  <si>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</si>
  <si>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</si>
  <si>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</si>
  <si>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</si>
  <si>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</si>
  <si>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</si>
  <si>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</si>
  <si>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</si>
  <si>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</si>
  <si>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</si>
  <si>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</si>
  <si>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</si>
  <si>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</si>
  <si>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</si>
  <si>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</si>
  <si>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</si>
  <si>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</si>
  <si>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</si>
  <si>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</si>
  <si>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</si>
  <si>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</si>
  <si>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</si>
  <si>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</si>
  <si>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</si>
  <si>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</si>
  <si>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</si>
  <si>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</si>
  <si>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</si>
  <si>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</si>
  <si>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</si>
  <si>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</si>
  <si>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</si>
  <si>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</si>
  <si>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</si>
  <si>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</si>
  <si>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</si>
  <si>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</si>
  <si>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</si>
  <si>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</si>
  <si>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</si>
  <si>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</si>
  <si>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</si>
  <si>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</si>
  <si>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</si>
  <si>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</si>
  <si>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</si>
  <si>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</si>
  <si>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</si>
  <si>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</si>
  <si>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</si>
  <si>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</si>
  <si>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</si>
  <si>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</si>
  <si>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</si>
  <si>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</si>
  <si>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</si>
  <si>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</si>
  <si>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</si>
  <si>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</si>
  <si>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</si>
  <si>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</si>
  <si>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</si>
  <si>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</si>
  <si>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</si>
  <si>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</si>
  <si>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</si>
  <si>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</si>
  <si>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</si>
  <si>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</si>
  <si>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</si>
  <si>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</si>
  <si>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</si>
  <si>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</si>
  <si>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</si>
  <si>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</si>
  <si>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</si>
  <si>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</si>
  <si>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</si>
  <si>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</si>
  <si>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</si>
  <si>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</si>
  <si>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</si>
  <si>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</si>
  <si>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</si>
  <si>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</si>
  <si>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</si>
  <si>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</si>
  <si>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</si>
  <si>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</si>
  <si>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</si>
  <si>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</si>
  <si>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</si>
  <si>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</si>
  <si>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</si>
  <si>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</si>
  <si>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</si>
  <si>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</si>
  <si>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</si>
  <si>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</si>
  <si>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</si>
  <si>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</si>
  <si>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</si>
  <si>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</si>
  <si>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</si>
  <si>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</si>
  <si>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</si>
  <si>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</si>
  <si>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</si>
  <si>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</si>
  <si>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</si>
  <si>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</si>
  <si>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</si>
  <si>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</si>
  <si>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</si>
  <si>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</si>
  <si>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</si>
  <si>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</si>
  <si>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</si>
  <si>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</si>
  <si>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</si>
  <si>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</si>
  <si>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</si>
  <si>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</si>
  <si>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</si>
  <si>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</si>
  <si>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</si>
  <si>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</si>
  <si>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</si>
  <si>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</si>
  <si>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</si>
  <si>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</si>
  <si>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</si>
  <si>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</si>
  <si>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</si>
  <si>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</si>
  <si>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</si>
  <si>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</si>
  <si>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</si>
  <si>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</si>
  <si>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</si>
  <si>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</si>
  <si>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</si>
  <si>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</si>
  <si>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</si>
  <si>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</si>
  <si>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</si>
  <si>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</si>
  <si>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</si>
  <si>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</si>
  <si>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</si>
  <si>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</si>
  <si>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</si>
  <si>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</si>
  <si>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</si>
  <si>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</si>
  <si>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</si>
  <si>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</si>
  <si>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</si>
  <si>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</si>
  <si>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</si>
  <si>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</si>
  <si>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</si>
  <si>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</si>
  <si>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</si>
  <si>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</si>
  <si>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</si>
  <si>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</si>
  <si>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</si>
  <si>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</si>
  <si>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</si>
  <si>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</si>
  <si>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</si>
  <si>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</si>
  <si>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</si>
  <si>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</si>
  <si>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</si>
  <si>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</si>
  <si>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</si>
  <si>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</si>
  <si>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</si>
  <si>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</si>
  <si>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</si>
  <si>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</si>
  <si>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</si>
  <si>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</si>
  <si>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</si>
  <si>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</si>
  <si>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</si>
  <si>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</si>
  <si>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</si>
  <si>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</si>
  <si>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</si>
  <si>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</si>
  <si>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</si>
  <si>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</si>
  <si>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</si>
  <si>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</si>
  <si>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</si>
  <si>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</si>
  <si>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</si>
  <si>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</si>
  <si>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</si>
  <si>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</si>
  <si>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</si>
  <si>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</si>
  <si>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</si>
  <si>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</si>
  <si>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</si>
  <si>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</si>
  <si>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</si>
  <si>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</si>
  <si>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</si>
  <si>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</si>
  <si>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</si>
  <si>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</si>
  <si>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</si>
  <si>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</si>
  <si>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</si>
  <si>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</si>
  <si>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</si>
  <si>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</si>
  <si>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</si>
  <si>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</si>
  <si>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</si>
  <si>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</si>
  <si>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</si>
  <si>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</si>
  <si>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</si>
  <si>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</si>
  <si>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</si>
  <si>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</si>
  <si>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</si>
  <si>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</si>
  <si>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</si>
  <si>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</si>
  <si>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</si>
  <si>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</si>
  <si>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</si>
  <si>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</si>
  <si>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</si>
  <si>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</si>
  <si>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</si>
  <si>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</si>
  <si>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</si>
  <si>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</si>
  <si>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</si>
  <si>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</si>
  <si>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</si>
  <si>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</si>
  <si>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</si>
  <si>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</si>
  <si>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</si>
  <si>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</si>
  <si>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</si>
  <si>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</si>
  <si>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</si>
  <si>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</si>
  <si>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</si>
  <si>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</si>
  <si>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</si>
  <si>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</si>
  <si>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</si>
  <si>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</si>
  <si>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</si>
  <si>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</si>
  <si>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</si>
  <si>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</si>
  <si>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</si>
  <si>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</si>
  <si>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</si>
  <si>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</si>
  <si>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</si>
  <si>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</si>
  <si>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</si>
  <si>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</si>
  <si>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</si>
  <si>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</si>
  <si>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</si>
  <si>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</si>
  <si>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</si>
  <si>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</si>
  <si>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</si>
  <si>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</si>
  <si>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</si>
  <si>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</si>
  <si>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</si>
  <si>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</si>
  <si>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</si>
  <si>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</si>
  <si>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</si>
  <si>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</si>
  <si>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</si>
  <si>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</si>
  <si>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</si>
  <si>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</si>
  <si>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</si>
  <si>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</si>
  <si>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</si>
  <si>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</si>
  <si>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</si>
  <si>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</si>
  <si>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</si>
  <si>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</si>
  <si>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</si>
  <si>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</si>
  <si>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</si>
  <si>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</si>
  <si>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</si>
  <si>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</si>
  <si>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</si>
  <si>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</si>
  <si>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</si>
  <si>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</si>
  <si>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</si>
  <si>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</si>
  <si>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</si>
  <si>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</si>
  <si>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</si>
  <si>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</si>
  <si>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</si>
  <si>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</si>
  <si>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</si>
  <si>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</si>
  <si>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</si>
  <si>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</si>
  <si>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</si>
  <si>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</si>
  <si>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</si>
  <si>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</si>
  <si>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</si>
  <si>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</si>
  <si>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</si>
  <si>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</si>
  <si>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</si>
  <si>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</si>
  <si>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</si>
  <si>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</si>
  <si>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</si>
  <si>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</si>
  <si>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</si>
  <si>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</si>
  <si>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</si>
  <si>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</si>
  <si>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</si>
  <si>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</si>
  <si>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</si>
  <si>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</si>
  <si>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</si>
  <si>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</si>
  <si>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</si>
  <si>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</si>
  <si>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</si>
  <si>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</si>
  <si>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</si>
  <si>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</si>
  <si>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</si>
  <si>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</si>
  <si>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</si>
  <si>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</si>
  <si>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</si>
  <si>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</si>
  <si>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</si>
  <si>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</si>
  <si>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</si>
  <si>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</si>
  <si>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</si>
  <si>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</si>
  <si>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</si>
  <si>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</si>
  <si>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</si>
  <si>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</si>
  <si>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</si>
  <si>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</si>
  <si>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</si>
  <si>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</si>
  <si>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</si>
  <si>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</si>
  <si>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</si>
  <si>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</si>
  <si>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</si>
  <si>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</si>
  <si>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</si>
  <si>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</si>
  <si>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</si>
  <si>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</si>
  <si>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</si>
  <si>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</si>
  <si>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</si>
  <si>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</si>
  <si>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</si>
  <si>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</si>
  <si>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</si>
  <si>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</si>
  <si>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</si>
  <si>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</si>
  <si>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</si>
  <si>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</si>
  <si>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</si>
  <si>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</si>
  <si>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</si>
  <si>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</si>
  <si>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</si>
  <si>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</si>
  <si>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</si>
  <si>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</si>
  <si>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</si>
  <si>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</si>
  <si>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</si>
  <si>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</si>
  <si>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</si>
  <si>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</si>
  <si>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</si>
  <si>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</si>
  <si>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</si>
  <si>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</si>
  <si>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</si>
  <si>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</si>
  <si>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</si>
  <si>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</si>
  <si>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</si>
  <si>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</si>
  <si>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</si>
  <si>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</si>
  <si>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</si>
  <si>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</si>
  <si>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</si>
  <si>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</si>
  <si>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</si>
  <si>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</si>
  <si>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</si>
  <si>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</si>
  <si>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</si>
  <si>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</si>
  <si>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</si>
  <si>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</si>
  <si>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</si>
  <si>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</si>
  <si>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</si>
  <si>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</si>
  <si>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</si>
  <si>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</si>
  <si>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</si>
  <si>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</si>
  <si>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</si>
  <si>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</si>
  <si>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</si>
  <si>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</si>
  <si>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</si>
  <si>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</si>
  <si>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</si>
  <si>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</si>
  <si>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</si>
  <si>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</si>
  <si>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</si>
  <si>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</si>
  <si>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</si>
  <si>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</si>
  <si>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</si>
  <si>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</si>
  <si>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</si>
  <si>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</si>
  <si>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</si>
  <si>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</si>
  <si>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</si>
  <si>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</si>
  <si>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</si>
  <si>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</si>
  <si>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</si>
  <si>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</si>
  <si>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</si>
  <si>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</si>
  <si>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</si>
  <si>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</si>
  <si>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</si>
  <si>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</si>
  <si>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</si>
  <si>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</si>
  <si>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</si>
  <si>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</si>
  <si>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</si>
  <si>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</si>
  <si>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</si>
  <si>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</si>
  <si>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</si>
  <si>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</si>
  <si>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</si>
  <si>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</si>
  <si>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</si>
  <si>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</si>
  <si>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</si>
  <si>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</si>
  <si>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</si>
  <si>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</si>
  <si>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</si>
  <si>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</si>
  <si>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</si>
  <si>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</si>
  <si>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</si>
  <si>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</si>
  <si>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</si>
  <si>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</si>
  <si>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</si>
  <si>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</si>
  <si>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</si>
  <si>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</si>
  <si>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</si>
  <si>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</si>
  <si>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</si>
  <si>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</si>
  <si>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</si>
  <si>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</si>
  <si>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</si>
  <si>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</si>
  <si>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</si>
  <si>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</si>
  <si>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</si>
  <si>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</si>
  <si>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</si>
  <si>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</si>
  <si>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</si>
  <si>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</si>
  <si>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</si>
  <si>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</si>
  <si>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</si>
  <si>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</si>
  <si>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</si>
  <si>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</si>
  <si>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</si>
  <si>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</si>
  <si>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</si>
  <si>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</si>
  <si>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</si>
  <si>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</si>
  <si>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</si>
  <si>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</si>
  <si>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</si>
  <si>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</si>
  <si>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</si>
  <si>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</si>
  <si>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</si>
  <si>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</si>
  <si>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</si>
  <si>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</si>
  <si>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</si>
  <si>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</si>
  <si>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</si>
  <si>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</si>
  <si>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</si>
  <si>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</si>
  <si>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</si>
  <si>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</si>
  <si>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</si>
  <si>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</si>
  <si>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</si>
  <si>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</si>
  <si>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</si>
  <si>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</si>
  <si>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</si>
  <si>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</si>
  <si>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</si>
  <si>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</si>
  <si>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</si>
  <si>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</si>
  <si>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</si>
  <si>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</si>
  <si>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</si>
  <si>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</si>
  <si>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</si>
  <si>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</si>
  <si>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</si>
  <si>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</si>
  <si>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</si>
  <si>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</si>
  <si>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</si>
  <si>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</si>
  <si>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</si>
  <si>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</si>
  <si>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</si>
  <si>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</si>
  <si>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</si>
  <si>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</si>
  <si>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</si>
  <si>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</si>
  <si>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</si>
  <si>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</si>
  <si>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</si>
  <si>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</si>
  <si>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</si>
  <si>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</si>
  <si>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</si>
  <si>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</si>
  <si>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</si>
  <si>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</si>
  <si>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</si>
  <si>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</si>
  <si>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</si>
  <si>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</si>
  <si>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</si>
  <si>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</si>
  <si>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</si>
  <si>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</si>
  <si>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</si>
  <si>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</si>
  <si>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</si>
  <si>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</si>
  <si>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</si>
  <si>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</si>
  <si>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</si>
  <si>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</si>
  <si>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</si>
  <si>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</si>
  <si>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</si>
  <si>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</si>
  <si>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</si>
  <si>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</si>
  <si>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</si>
  <si>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</si>
  <si>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</si>
  <si>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</si>
  <si>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</si>
  <si>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</si>
  <si>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</si>
  <si>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</si>
  <si>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</si>
  <si>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</si>
  <si>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</si>
  <si>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</si>
  <si>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</si>
  <si>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</si>
  <si>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</si>
  <si>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</si>
  <si>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</si>
  <si>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</si>
  <si>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</si>
  <si>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</si>
  <si>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</si>
  <si>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</si>
  <si>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</si>
  <si>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</si>
  <si>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</si>
  <si>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</si>
  <si>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</si>
  <si>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</si>
  <si>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</si>
  <si>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</si>
  <si>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</si>
  <si>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</si>
  <si>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</si>
  <si>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</si>
  <si>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</si>
  <si>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</si>
  <si>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</si>
  <si>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</si>
  <si>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</si>
  <si>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</si>
  <si>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</si>
  <si>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</si>
  <si>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</si>
  <si>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</si>
  <si>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</si>
  <si>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</si>
  <si>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</si>
  <si>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</si>
  <si>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</si>
  <si>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</si>
  <si>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</si>
  <si>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</si>
  <si>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</si>
  <si>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</si>
  <si>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</si>
  <si>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</si>
  <si>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</si>
  <si>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</si>
  <si>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</si>
  <si>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</si>
  <si>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</si>
  <si>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</si>
  <si>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</si>
  <si>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</si>
  <si>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</si>
  <si>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</si>
  <si>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</si>
  <si>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</si>
  <si>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</si>
  <si>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</si>
  <si>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</si>
  <si>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</si>
  <si>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</si>
  <si>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</si>
  <si>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</si>
  <si>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</si>
  <si>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</si>
  <si>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</si>
  <si>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</si>
  <si>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</si>
  <si>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</si>
  <si>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</si>
  <si>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</si>
  <si>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</si>
  <si>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</si>
  <si>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</si>
  <si>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</si>
  <si>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</si>
  <si>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</si>
  <si>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</si>
  <si>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</si>
  <si>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</si>
  <si>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</si>
  <si>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</si>
  <si>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</si>
  <si>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</si>
  <si>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</si>
  <si>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</si>
  <si>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</si>
  <si>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</si>
  <si>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</si>
  <si>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</si>
  <si>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</si>
  <si>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</si>
  <si>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</si>
  <si>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</si>
  <si>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</si>
  <si>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</si>
  <si>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</si>
  <si>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</si>
  <si>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</si>
  <si>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</si>
  <si>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</si>
  <si>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</si>
  <si>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</si>
  <si>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</si>
  <si>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</si>
  <si>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</si>
  <si>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</si>
  <si>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</si>
  <si>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</si>
  <si>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</si>
  <si>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</si>
  <si>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</si>
  <si>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</si>
  <si>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</si>
  <si>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</si>
  <si>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</si>
  <si>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</si>
  <si>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</si>
  <si>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</si>
  <si>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</si>
  <si>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</si>
  <si>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</si>
  <si>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</si>
  <si>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</si>
  <si>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</si>
  <si>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</si>
  <si>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</si>
  <si>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</si>
  <si>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</si>
  <si>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</si>
  <si>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</si>
  <si>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</si>
  <si>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</si>
  <si>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</si>
  <si>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</si>
  <si>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</si>
  <si>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</si>
  <si>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</si>
  <si>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</si>
  <si>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</si>
  <si>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</si>
  <si>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</si>
  <si>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</si>
  <si>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</si>
  <si>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</si>
  <si>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</si>
  <si>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</si>
  <si>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</si>
  <si>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</si>
  <si>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</si>
  <si>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</si>
  <si>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</si>
  <si>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</si>
  <si>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</si>
  <si>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</si>
  <si>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</si>
  <si>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</si>
  <si>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</si>
  <si>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</si>
  <si>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</si>
  <si>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</si>
  <si>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</si>
  <si>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</si>
  <si>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</si>
  <si>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</si>
  <si>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</si>
  <si>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</si>
  <si>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</si>
  <si>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</si>
  <si>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</si>
  <si>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</si>
  <si>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</si>
  <si>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</si>
  <si>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</si>
  <si>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</si>
  <si>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</si>
  <si>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</si>
  <si>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</si>
  <si>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</si>
  <si>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</si>
  <si>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</si>
  <si>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</si>
  <si>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</si>
  <si>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</si>
  <si>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</si>
  <si>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</si>
  <si>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</si>
  <si>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</si>
  <si>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</si>
  <si>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</si>
  <si>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</si>
  <si>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</si>
  <si>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</si>
  <si>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</si>
  <si>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</si>
  <si>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</si>
  <si>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</si>
  <si>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</si>
  <si>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</si>
  <si>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</si>
  <si>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</si>
  <si>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</si>
  <si>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</si>
  <si>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</si>
  <si>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</si>
  <si>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</si>
  <si>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</si>
  <si>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</si>
  <si>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</si>
  <si>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</si>
  <si>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</si>
  <si>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</si>
  <si>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</si>
  <si>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</si>
  <si>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</si>
  <si>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</si>
  <si>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</si>
  <si>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</si>
  <si>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</si>
  <si>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</si>
  <si>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</si>
  <si>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</si>
  <si>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</si>
  <si>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</si>
  <si>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</si>
  <si>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</si>
  <si>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</si>
  <si>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</si>
  <si>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</si>
  <si>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</si>
  <si>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</si>
  <si>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</si>
  <si>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</si>
  <si>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</si>
  <si>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</si>
  <si>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</si>
  <si>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</si>
  <si>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</si>
  <si>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</si>
  <si>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</si>
  <si>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</si>
  <si>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</si>
  <si>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</si>
  <si>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</si>
  <si>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</si>
  <si>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</si>
  <si>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</si>
  <si>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</si>
  <si>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</si>
  <si>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</si>
  <si>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</si>
  <si>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</si>
  <si>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</si>
  <si>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</si>
  <si>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</si>
  <si>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</si>
  <si>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</si>
  <si>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</si>
  <si>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</si>
  <si>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</si>
  <si>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</si>
  <si>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</si>
  <si>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</si>
  <si>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</si>
  <si>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</si>
  <si>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</si>
  <si>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</si>
  <si>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</si>
  <si>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</si>
  <si>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</si>
  <si>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</si>
  <si>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</si>
  <si>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</si>
  <si>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</si>
  <si>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</si>
  <si>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</si>
  <si>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</si>
  <si>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</si>
  <si>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</si>
  <si>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</si>
  <si>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</si>
  <si>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</si>
  <si>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</si>
  <si>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</si>
  <si>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</si>
  <si>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</si>
  <si>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</si>
  <si>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</si>
  <si>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</si>
  <si>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</si>
  <si>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</si>
  <si>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</si>
  <si>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</si>
  <si>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</si>
  <si>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</si>
  <si>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</si>
  <si>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</si>
  <si>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</si>
  <si>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</si>
  <si>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</si>
  <si>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</si>
  <si>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</si>
  <si>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</si>
  <si>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</si>
  <si>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</si>
  <si>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</si>
  <si>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</si>
  <si>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</si>
  <si>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</si>
  <si>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</si>
  <si>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</si>
  <si>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</si>
  <si>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</si>
  <si>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</si>
  <si>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</si>
  <si>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</si>
  <si>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</si>
  <si>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</si>
  <si>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</si>
  <si>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</si>
  <si>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</si>
  <si>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</si>
  <si>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</si>
  <si>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</si>
  <si>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</si>
  <si>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</si>
  <si>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</si>
  <si>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</si>
  <si>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</si>
  <si>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</si>
  <si>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</si>
  <si>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</si>
  <si>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</si>
  <si>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</si>
  <si>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</si>
  <si>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</si>
  <si>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</si>
  <si>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</si>
  <si>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</si>
  <si>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</si>
  <si>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</si>
  <si>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</si>
  <si>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</si>
  <si>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</si>
  <si>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</si>
  <si>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</si>
  <si>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</si>
  <si>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</si>
  <si>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</si>
  <si>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</si>
  <si>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</si>
  <si>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</si>
  <si>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</si>
  <si>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</si>
  <si>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</si>
  <si>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</si>
  <si>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</si>
  <si>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</si>
  <si>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</si>
  <si>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</si>
  <si>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</si>
  <si>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</si>
  <si>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</si>
  <si>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</si>
  <si>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</si>
  <si>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</si>
  <si>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</si>
  <si>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</si>
  <si>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</si>
  <si>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</si>
  <si>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</si>
  <si>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</si>
  <si>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</si>
  <si>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</si>
  <si>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</si>
  <si>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</si>
  <si>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</si>
  <si>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</si>
  <si>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</si>
  <si>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</si>
  <si>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</si>
  <si>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</si>
  <si>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</si>
  <si>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</si>
  <si>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</si>
  <si>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</si>
  <si>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</si>
  <si>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</si>
  <si>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</si>
  <si>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</si>
  <si>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</si>
  <si>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</si>
  <si>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</si>
  <si>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</si>
  <si>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</si>
  <si>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</si>
  <si>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</si>
  <si>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</si>
  <si>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</si>
  <si>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</si>
  <si>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</si>
  <si>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</si>
  <si>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</si>
  <si>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</si>
  <si>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</si>
  <si>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</si>
  <si>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</si>
  <si>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</si>
  <si>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</si>
  <si>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</si>
  <si>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</si>
  <si>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</si>
  <si>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</si>
  <si>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</si>
  <si>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</si>
  <si>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</si>
  <si>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</si>
  <si>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</si>
  <si>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</si>
  <si>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</si>
  <si>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</si>
  <si>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</si>
  <si>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</si>
  <si>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</si>
  <si>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</si>
  <si>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</si>
  <si>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</si>
  <si>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</si>
  <si>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</si>
  <si>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</si>
  <si>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</si>
  <si>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</si>
  <si>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</si>
  <si>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</si>
  <si>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</si>
  <si>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</si>
  <si>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</si>
  <si>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</si>
  <si>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</si>
  <si>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</si>
  <si>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</si>
  <si>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</si>
  <si>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</si>
  <si>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</si>
  <si>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</si>
  <si>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</si>
  <si>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</si>
  <si>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</si>
  <si>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</si>
  <si>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</si>
  <si>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</si>
  <si>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</si>
  <si>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</si>
  <si>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</si>
  <si>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</si>
  <si>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</si>
  <si>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</si>
  <si>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</si>
  <si>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</si>
  <si>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</si>
  <si>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</si>
  <si>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</si>
  <si>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</si>
  <si>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</si>
  <si>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</si>
  <si>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</si>
  <si>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</si>
  <si>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</si>
  <si>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</si>
  <si>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</si>
  <si>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</si>
  <si>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</si>
  <si>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</si>
  <si>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</si>
  <si>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</si>
  <si>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</si>
  <si>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</si>
  <si>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</si>
  <si>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</si>
  <si>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</si>
  <si>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</si>
  <si>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</si>
  <si>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</si>
  <si>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</si>
  <si>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</si>
  <si>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</si>
  <si>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</si>
  <si>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</si>
  <si>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</si>
  <si>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</si>
  <si>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</si>
  <si>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</si>
  <si>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</si>
  <si>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</si>
  <si>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</si>
  <si>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</si>
  <si>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</si>
  <si>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</si>
  <si>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</si>
  <si>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</si>
  <si>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</si>
  <si>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</si>
  <si>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</si>
  <si>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</si>
  <si>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</si>
  <si>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</si>
  <si>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</si>
  <si>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</si>
  <si>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</si>
  <si>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</si>
  <si>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</si>
  <si>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</si>
  <si>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</si>
  <si>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</si>
  <si>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</si>
  <si>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</si>
  <si>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</si>
  <si>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</si>
  <si>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</si>
  <si>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</si>
  <si>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</si>
  <si>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</si>
  <si>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</si>
  <si>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</si>
  <si>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</si>
  <si>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</si>
  <si>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</si>
  <si>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</si>
  <si>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</si>
  <si>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</si>
  <si>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</si>
  <si>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</si>
  <si>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</si>
  <si>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</si>
  <si>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</si>
  <si>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</si>
  <si>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</si>
  <si>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</si>
  <si>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</si>
  <si>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</si>
  <si>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</si>
  <si>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</si>
  <si>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</si>
  <si>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</si>
  <si>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</si>
  <si>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</si>
  <si>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</si>
  <si>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</si>
  <si>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</si>
  <si>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</si>
  <si>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</si>
  <si>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</si>
  <si>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</si>
  <si>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</si>
  <si>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</si>
  <si>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</si>
  <si>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</si>
  <si>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</si>
  <si>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</si>
  <si>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</si>
  <si>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</si>
  <si>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</si>
  <si>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</si>
  <si>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</si>
  <si>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</si>
  <si>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</si>
  <si>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</si>
  <si>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</si>
  <si>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</si>
  <si>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</si>
  <si>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</si>
  <si>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</si>
  <si>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</si>
  <si>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</si>
  <si>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</si>
  <si>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</si>
  <si>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</si>
  <si>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</si>
  <si>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</si>
  <si>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</si>
  <si>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</si>
  <si>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</si>
  <si>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</si>
  <si>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</si>
  <si>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</si>
  <si>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</si>
  <si>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</si>
  <si>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</si>
  <si>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</si>
  <si>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</si>
  <si>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</si>
  <si>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</si>
  <si>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</si>
  <si>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</si>
  <si>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</si>
  <si>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</si>
  <si>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</si>
  <si>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</si>
  <si>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</si>
  <si>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</si>
  <si>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</si>
  <si>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</si>
  <si>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</si>
  <si>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</si>
  <si>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</si>
  <si>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</si>
  <si>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</si>
  <si>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</si>
  <si>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</si>
  <si>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</si>
  <si>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</si>
  <si>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</si>
  <si>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</si>
  <si>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</si>
  <si>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</si>
  <si>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</si>
  <si>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</si>
  <si>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</si>
  <si>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</si>
  <si>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</si>
  <si>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</si>
  <si>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</si>
  <si>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</si>
  <si>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</si>
  <si>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</si>
  <si>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</si>
  <si>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</si>
  <si>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</si>
  <si>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</si>
  <si>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</si>
  <si>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</si>
  <si>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</si>
  <si>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</si>
  <si>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</si>
  <si>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</si>
  <si>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</si>
  <si>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</si>
  <si>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</si>
  <si>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</si>
  <si>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</si>
  <si>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</si>
  <si>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</si>
  <si>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</si>
  <si>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</si>
  <si>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</si>
  <si>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</si>
  <si>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</si>
  <si>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</si>
  <si>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</si>
  <si>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</si>
  <si>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</si>
  <si>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</si>
  <si>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</si>
  <si>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</si>
  <si>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</si>
  <si>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</si>
  <si>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</si>
  <si>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</si>
  <si>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</si>
  <si>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</si>
  <si>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</si>
  <si>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</si>
  <si>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</si>
  <si>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</si>
  <si>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</si>
  <si>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</si>
  <si>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</si>
  <si>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</si>
  <si>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</si>
  <si>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</si>
  <si>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</si>
  <si>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</si>
  <si>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</si>
  <si>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</si>
  <si>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</si>
  <si>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</si>
  <si>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</si>
  <si>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</si>
  <si>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</si>
  <si>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</si>
  <si>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</si>
  <si>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</si>
  <si>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</si>
  <si>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</si>
  <si>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</si>
  <si>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</si>
  <si>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</si>
  <si>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</si>
  <si>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</si>
  <si>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</si>
  <si>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</si>
  <si>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</si>
  <si>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</si>
  <si>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</si>
  <si>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</si>
  <si>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</si>
  <si>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</si>
  <si>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</si>
  <si>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</si>
  <si>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</si>
  <si>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</si>
  <si>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</si>
  <si>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</si>
  <si>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</si>
  <si>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</si>
  <si>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</si>
  <si>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</si>
  <si>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</si>
  <si>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</si>
  <si>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</si>
  <si>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</si>
  <si>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</si>
  <si>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</si>
  <si>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</si>
  <si>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</si>
  <si>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</si>
  <si>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</si>
  <si>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</si>
  <si>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</si>
  <si>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</si>
  <si>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</si>
  <si>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</si>
  <si>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</si>
  <si>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</si>
  <si>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</si>
  <si>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</si>
  <si>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</si>
  <si>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</si>
  <si>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</si>
  <si>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</si>
  <si>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</si>
  <si>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</si>
  <si>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</si>
  <si>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</si>
  <si>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</si>
  <si>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</si>
  <si>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</si>
  <si>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</si>
  <si>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</si>
  <si>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</si>
  <si>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</si>
  <si>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</si>
  <si>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</si>
  <si>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</si>
  <si>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</si>
  <si>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</si>
  <si>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</si>
  <si>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</si>
  <si>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</si>
  <si>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</si>
  <si>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</si>
  <si>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</si>
  <si>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</si>
  <si>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</si>
  <si>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</si>
  <si>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</si>
  <si>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</si>
  <si>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</si>
  <si>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</si>
  <si>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</si>
  <si>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</si>
  <si>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</si>
  <si>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</si>
  <si>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</si>
  <si>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</si>
  <si>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</si>
  <si>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</si>
  <si>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</si>
  <si>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</si>
  <si>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</si>
  <si>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</si>
  <si>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</si>
  <si>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</si>
  <si>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</si>
  <si>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</si>
  <si>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</si>
  <si>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</si>
  <si>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</si>
  <si>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</si>
  <si>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</si>
  <si>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</si>
  <si>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</si>
  <si>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</si>
  <si>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</si>
  <si>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</si>
  <si>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</si>
  <si>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</si>
  <si>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</si>
  <si>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</si>
  <si>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</si>
  <si>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</si>
  <si>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</si>
  <si>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</si>
  <si>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</si>
  <si>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</si>
  <si>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</si>
  <si>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</si>
  <si>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</si>
  <si>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</si>
  <si>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</si>
  <si>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</si>
  <si>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</si>
  <si>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</si>
  <si>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</si>
  <si>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</si>
  <si>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</si>
  <si>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</si>
  <si>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</si>
  <si>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</si>
  <si>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</si>
  <si>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</si>
  <si>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</si>
  <si>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</si>
  <si>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</si>
  <si>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</si>
  <si>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</si>
  <si>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</si>
  <si>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</si>
  <si>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</si>
  <si>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</si>
  <si>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</si>
  <si>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</si>
  <si>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</si>
  <si>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</si>
  <si>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</si>
  <si>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</si>
  <si>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</si>
  <si>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</si>
  <si>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</si>
  <si>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</si>
  <si>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</si>
  <si>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</si>
  <si>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</si>
  <si>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</si>
  <si>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</si>
  <si>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</si>
  <si>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</si>
  <si>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</si>
  <si>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</si>
  <si>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</si>
  <si>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</si>
  <si>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</si>
  <si>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</si>
  <si>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</si>
  <si>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</si>
  <si>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</si>
  <si>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</si>
  <si>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</si>
  <si>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</si>
  <si>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</si>
  <si>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</si>
  <si>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</si>
  <si>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</si>
  <si>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</si>
  <si>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</si>
  <si>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</si>
  <si>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</si>
  <si>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</si>
  <si>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</si>
  <si>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</si>
  <si>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</si>
  <si>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</si>
  <si>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</si>
  <si>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</si>
  <si>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</si>
  <si>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</si>
  <si>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</si>
  <si>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</si>
  <si>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</si>
  <si>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</si>
  <si>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</si>
  <si>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</si>
  <si>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</si>
  <si>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</si>
  <si>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</si>
  <si>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</si>
  <si>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</si>
  <si>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</si>
  <si>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</si>
  <si>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</si>
  <si>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</si>
  <si>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</si>
  <si>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</si>
  <si>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</si>
  <si>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</si>
  <si>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</si>
  <si>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</si>
  <si>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</si>
  <si>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</si>
  <si>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</si>
  <si>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</si>
  <si>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</si>
  <si>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</si>
  <si>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</si>
  <si>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</si>
  <si>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</si>
  <si>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</si>
  <si>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</si>
  <si>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</si>
  <si>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</si>
  <si>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</si>
  <si>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</si>
  <si>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</si>
  <si>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</si>
  <si>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</si>
  <si>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</si>
  <si>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</si>
  <si>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</si>
  <si>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</si>
  <si>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</si>
  <si>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</si>
  <si>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</si>
  <si>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</si>
  <si>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</si>
  <si>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</si>
  <si>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</si>
  <si>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</si>
  <si>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</si>
  <si>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</si>
  <si>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</si>
  <si>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</si>
  <si>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</si>
  <si>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</si>
  <si>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</si>
  <si>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</si>
  <si>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</si>
  <si>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</si>
  <si>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</si>
  <si>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</si>
  <si>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</si>
  <si>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</si>
  <si>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</si>
  <si>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</si>
  <si>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</si>
  <si>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</si>
  <si>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</si>
  <si>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</si>
  <si>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</si>
  <si>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</si>
  <si>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</si>
  <si>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</si>
  <si>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</si>
  <si>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</si>
  <si>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</si>
  <si>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</si>
  <si>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</si>
  <si>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</si>
  <si>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</si>
  <si>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</si>
  <si>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</si>
  <si>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</si>
  <si>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</si>
  <si>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</si>
  <si>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</si>
  <si>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</si>
  <si>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</si>
  <si>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</si>
  <si>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</si>
  <si>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</si>
  <si>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</si>
  <si>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</si>
  <si>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</si>
  <si>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</si>
  <si>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</si>
  <si>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</si>
  <si>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</si>
  <si>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</si>
  <si>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</si>
  <si>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</si>
  <si>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</si>
  <si>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</si>
  <si>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</si>
  <si>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</si>
  <si>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</si>
  <si>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</si>
  <si>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</si>
  <si>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</si>
  <si>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</si>
  <si>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</si>
  <si>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</si>
  <si>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</si>
  <si>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</si>
  <si>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</si>
  <si>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</si>
  <si>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</si>
  <si>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</si>
  <si>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</si>
  <si>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</si>
  <si>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</si>
  <si>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</si>
  <si>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</si>
  <si>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</si>
  <si>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</si>
  <si>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</si>
  <si>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</si>
  <si>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</si>
  <si>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</si>
  <si>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</si>
  <si>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</si>
  <si>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</si>
  <si>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</si>
  <si>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</si>
  <si>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</si>
  <si>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</si>
  <si>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</si>
  <si>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</si>
  <si>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</si>
  <si>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</si>
  <si>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</si>
  <si>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</si>
  <si>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</si>
  <si>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</si>
  <si>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</si>
  <si>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</si>
  <si>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</si>
  <si>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</si>
  <si>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</si>
  <si>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</si>
  <si>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</si>
  <si>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</si>
  <si>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</si>
  <si>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</si>
  <si>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</si>
  <si>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</si>
  <si>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</si>
  <si>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</si>
  <si>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</si>
  <si>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</si>
  <si>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</si>
  <si>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</si>
  <si>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</si>
  <si>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</si>
  <si>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</si>
  <si>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</si>
  <si>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</si>
  <si>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</si>
  <si>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</si>
  <si>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</si>
  <si>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</si>
  <si>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</si>
  <si>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</si>
  <si>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</si>
  <si>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</si>
  <si>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</si>
  <si>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</si>
  <si>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</si>
  <si>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</si>
  <si>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</si>
  <si>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</si>
  <si>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</si>
  <si>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</si>
  <si>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</si>
  <si>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</si>
  <si>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</si>
  <si>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</si>
  <si>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</si>
  <si>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</si>
  <si>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</si>
  <si>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</si>
  <si>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</si>
  <si>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</si>
  <si>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</si>
  <si>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</si>
  <si>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</si>
  <si>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</si>
  <si>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</si>
  <si>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</si>
  <si>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</si>
  <si>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</si>
  <si>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</si>
  <si>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</si>
  <si>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</si>
  <si>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</si>
  <si>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</si>
  <si>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</si>
  <si>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</si>
  <si>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</si>
  <si>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</si>
  <si>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</si>
  <si>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</si>
  <si>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</si>
  <si>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</si>
  <si>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</si>
  <si>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</si>
  <si>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</si>
  <si>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</si>
  <si>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</si>
  <si>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</si>
  <si>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</si>
  <si>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</si>
  <si>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</si>
  <si>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</si>
  <si>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</si>
  <si>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</si>
  <si>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</si>
  <si>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</si>
  <si>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</si>
  <si>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</si>
  <si>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</si>
  <si>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</si>
  <si>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</si>
  <si>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</si>
  <si>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</si>
  <si>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</si>
  <si>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</si>
  <si>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</si>
  <si>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</si>
  <si>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</si>
  <si>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</si>
  <si>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</si>
  <si>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</si>
  <si>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</si>
  <si>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</si>
  <si>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</si>
  <si>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</si>
  <si>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</si>
  <si>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</si>
  <si>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</si>
  <si>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</si>
  <si>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</si>
  <si>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</si>
  <si>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</si>
  <si>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</si>
  <si>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</si>
  <si>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</si>
  <si>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</si>
  <si>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</si>
  <si>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</si>
  <si>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</si>
  <si>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</si>
  <si>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</si>
  <si>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</si>
  <si>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</si>
  <si>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</si>
  <si>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</si>
  <si>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</si>
  <si>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</si>
  <si>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</si>
  <si>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</si>
  <si>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</si>
  <si>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</si>
  <si>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</si>
  <si>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</si>
  <si>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</si>
  <si>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</si>
  <si>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</si>
  <si>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</si>
  <si>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</si>
  <si>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</si>
  <si>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</si>
  <si>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</si>
  <si>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</si>
  <si>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</si>
  <si>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</si>
  <si>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</si>
  <si>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</si>
  <si>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</si>
  <si>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</si>
  <si>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</si>
  <si>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</si>
  <si>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</si>
  <si>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</si>
  <si>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</si>
  <si>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</si>
  <si>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</si>
  <si>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</si>
  <si>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</si>
  <si>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</si>
  <si>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</si>
  <si>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</si>
  <si>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</si>
  <si>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</si>
  <si>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</si>
  <si>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</si>
  <si>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</si>
  <si>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</si>
  <si>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</si>
  <si>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</si>
  <si>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</si>
  <si>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</si>
  <si>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</si>
  <si>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</si>
  <si>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</si>
  <si>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</si>
  <si>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</si>
  <si>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</si>
  <si>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</si>
  <si>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</si>
  <si>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</si>
  <si>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</si>
  <si>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</si>
  <si>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</si>
  <si>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</si>
  <si>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</si>
  <si>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</si>
  <si>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</si>
  <si>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</si>
  <si>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</si>
  <si>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</si>
  <si>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</si>
  <si>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</si>
  <si>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</si>
  <si>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</si>
  <si>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</si>
  <si>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</si>
  <si>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</si>
  <si>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</si>
  <si>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</si>
  <si>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</si>
  <si>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</si>
  <si>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</si>
  <si>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</si>
  <si>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</si>
  <si>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</si>
  <si>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</si>
  <si>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</si>
  <si>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</si>
  <si>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</si>
  <si>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</si>
  <si>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</si>
  <si>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</si>
  <si>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</si>
  <si>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</si>
  <si>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</si>
  <si>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</si>
  <si>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</si>
  <si>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</si>
  <si>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</si>
  <si>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</si>
  <si>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</si>
  <si>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</si>
  <si>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</si>
  <si>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</si>
  <si>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</si>
  <si>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</si>
  <si>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</si>
  <si>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</si>
  <si>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</si>
  <si>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</si>
  <si>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</si>
  <si>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</si>
  <si>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</si>
  <si>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</si>
  <si>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</si>
  <si>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</si>
  <si>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</si>
  <si>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</si>
  <si>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</si>
  <si>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</si>
  <si>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</si>
  <si>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</si>
  <si>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</si>
  <si>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</si>
  <si>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</si>
  <si>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</si>
  <si>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</si>
  <si>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</si>
  <si>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</si>
  <si>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</si>
  <si>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</si>
  <si>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</si>
  <si>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</si>
  <si>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</si>
  <si>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</si>
  <si>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</si>
  <si>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</si>
  <si>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</si>
  <si>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</si>
  <si>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</si>
  <si>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</si>
  <si>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</si>
  <si>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</si>
  <si>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</si>
  <si>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</si>
  <si>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</si>
  <si>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</si>
  <si>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</si>
  <si>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</si>
  <si>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</si>
  <si>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</si>
  <si>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</si>
  <si>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</si>
  <si>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</si>
  <si>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</si>
  <si>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</si>
  <si>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</si>
  <si>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</si>
  <si>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</si>
  <si>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</si>
  <si>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</si>
  <si>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</si>
  <si>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</si>
  <si>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</si>
  <si>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</si>
  <si>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</si>
  <si>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</si>
  <si>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</si>
  <si>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</si>
  <si>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</si>
  <si>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</si>
  <si>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</si>
  <si>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</si>
  <si>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</si>
  <si>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</si>
  <si>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</si>
  <si>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</si>
  <si>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</si>
  <si>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</si>
  <si>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</si>
  <si>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</si>
  <si>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</si>
  <si>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</si>
  <si>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</si>
  <si>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</si>
  <si>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</si>
  <si>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</si>
  <si>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</si>
  <si>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</si>
  <si>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</si>
  <si>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</si>
  <si>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</si>
  <si>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</si>
  <si>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</si>
  <si>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</si>
  <si>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</si>
  <si>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</si>
  <si>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</si>
  <si>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</si>
  <si>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</si>
  <si>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</si>
  <si>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</si>
  <si>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</si>
  <si>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</si>
  <si>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</si>
  <si>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</si>
  <si>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</si>
  <si>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</si>
  <si>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</si>
  <si>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</si>
  <si>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</si>
  <si>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</si>
  <si>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</si>
  <si>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</si>
  <si>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</si>
  <si>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</si>
  <si>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</si>
  <si>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</si>
  <si>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</si>
  <si>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</si>
  <si>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</si>
  <si>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</si>
  <si>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</si>
  <si>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</si>
  <si>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</si>
  <si>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</si>
  <si>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</si>
  <si>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</si>
  <si>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</si>
  <si>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</si>
  <si>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</si>
  <si>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</si>
  <si>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</si>
  <si>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</si>
  <si>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</si>
  <si>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</si>
  <si>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</si>
  <si>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</si>
  <si>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</si>
  <si>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</si>
  <si>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</si>
  <si>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</si>
  <si>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</si>
  <si>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</si>
  <si>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</si>
  <si>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</si>
  <si>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</si>
  <si>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</si>
  <si>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</si>
  <si>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</si>
  <si>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</si>
  <si>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</si>
  <si>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</si>
  <si>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</si>
  <si>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</si>
  <si>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</si>
  <si>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</si>
  <si>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</si>
  <si>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</si>
  <si>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</si>
  <si>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</si>
  <si>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</si>
  <si>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</si>
  <si>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</si>
  <si>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</si>
  <si>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</si>
  <si>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</si>
  <si>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</si>
  <si>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</si>
  <si>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</si>
  <si>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</si>
  <si>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</si>
  <si>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</si>
  <si>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</si>
  <si>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</si>
  <si>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</si>
  <si>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</si>
  <si>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</si>
  <si>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</si>
  <si>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</si>
  <si>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</si>
  <si>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</si>
  <si>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</si>
  <si>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</si>
  <si>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</si>
  <si>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</si>
  <si>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</si>
  <si>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</si>
  <si>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</si>
  <si>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</si>
  <si>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</si>
  <si>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</si>
  <si>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</si>
  <si>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</si>
  <si>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</si>
  <si>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</si>
  <si>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</si>
  <si>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</si>
  <si>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</si>
  <si>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</si>
  <si>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</si>
  <si>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</si>
  <si>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</si>
  <si>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</si>
  <si>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</si>
  <si>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</si>
  <si>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</si>
  <si>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</si>
  <si>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</si>
  <si>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</si>
  <si>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</si>
  <si>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</si>
  <si>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</si>
  <si>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</si>
  <si>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</si>
  <si>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</si>
  <si>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</si>
  <si>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</si>
  <si>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</si>
  <si>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</si>
  <si>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</si>
  <si>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</si>
  <si>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</si>
  <si>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</si>
  <si>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</si>
  <si>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</si>
  <si>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</si>
  <si>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</si>
  <si>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</si>
  <si>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</si>
  <si>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</si>
  <si>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</si>
  <si>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</si>
  <si>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</si>
  <si>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</si>
  <si>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</si>
  <si>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</si>
  <si>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</si>
  <si>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</si>
  <si>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</si>
  <si>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</si>
  <si>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</si>
  <si>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</si>
  <si>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</si>
  <si>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</si>
  <si>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</si>
  <si>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</si>
  <si>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</si>
  <si>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</si>
  <si>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</si>
  <si>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</si>
  <si>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</si>
  <si>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</si>
  <si>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</si>
  <si>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</si>
  <si>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</si>
  <si>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</si>
  <si>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</si>
  <si>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</si>
  <si>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</si>
  <si>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</si>
  <si>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</si>
  <si>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</si>
  <si>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</si>
  <si>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</si>
  <si>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</si>
  <si>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</si>
  <si>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</si>
  <si>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</si>
  <si>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</si>
  <si>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</si>
  <si>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</si>
  <si>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</si>
  <si>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</si>
  <si>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</si>
  <si>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</si>
  <si>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</si>
  <si>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</si>
  <si>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</si>
  <si>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</si>
  <si>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</si>
  <si>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</si>
  <si>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</si>
  <si>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</si>
  <si>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</si>
  <si>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</si>
  <si>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</si>
  <si>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</si>
  <si>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</si>
  <si>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</si>
  <si>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</si>
  <si>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</si>
  <si>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</si>
  <si>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</si>
  <si>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</si>
  <si>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</si>
  <si>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</si>
  <si>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</si>
  <si>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</si>
  <si>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</si>
  <si>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</si>
  <si>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</si>
  <si>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</si>
  <si>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</si>
  <si>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</si>
  <si>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</si>
  <si>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</si>
  <si>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</si>
  <si>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</si>
  <si>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</si>
  <si>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</si>
  <si>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</si>
  <si>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</si>
  <si>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</si>
  <si>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</si>
  <si>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</si>
  <si>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</si>
  <si>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</si>
  <si>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</si>
  <si>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</si>
  <si>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</si>
  <si>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</si>
  <si>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</si>
  <si>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</si>
  <si>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</si>
  <si>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</si>
  <si>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</si>
  <si>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</si>
  <si>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</si>
  <si>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</si>
  <si>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</si>
  <si>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</si>
  <si>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</si>
  <si>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</si>
  <si>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</si>
  <si>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</si>
  <si>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</si>
  <si>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</si>
  <si>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</si>
  <si>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</si>
  <si>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</si>
  <si>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</si>
  <si>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</si>
  <si>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</si>
  <si>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</si>
  <si>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</si>
  <si>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</si>
  <si>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</si>
  <si>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</si>
  <si>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</si>
  <si>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</si>
  <si>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</si>
  <si>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</si>
  <si>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</si>
  <si>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</si>
  <si>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</si>
  <si>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</si>
  <si>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</si>
  <si>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</si>
  <si>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</si>
  <si>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</si>
  <si>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</si>
  <si>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</si>
  <si>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</si>
  <si>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</si>
  <si>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</si>
  <si>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</si>
  <si>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</si>
  <si>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</si>
  <si>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</si>
  <si>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</si>
  <si>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</si>
  <si>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</si>
  <si>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</si>
  <si>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</si>
  <si>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</si>
  <si>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</si>
  <si>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</si>
  <si>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</si>
  <si>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</si>
  <si>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</si>
  <si>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</si>
  <si>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</si>
  <si>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</si>
  <si>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</si>
  <si>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</si>
  <si>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</si>
  <si>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</si>
  <si>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</si>
  <si>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</si>
  <si>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</si>
  <si>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</si>
  <si>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</si>
  <si>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</si>
  <si>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</si>
  <si>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</si>
  <si>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</si>
  <si>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</si>
  <si>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</si>
  <si>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</si>
  <si>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</si>
  <si>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</si>
  <si>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</si>
  <si>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</si>
  <si>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</si>
  <si>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</si>
  <si>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</si>
  <si>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</si>
  <si>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</si>
  <si>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</si>
  <si>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</si>
  <si>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</si>
  <si>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</si>
  <si>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</si>
  <si>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</si>
  <si>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</si>
  <si>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</si>
  <si>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</si>
  <si>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</si>
  <si>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</si>
  <si>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</si>
  <si>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</si>
  <si>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</si>
  <si>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</si>
  <si>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</si>
  <si>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</si>
  <si>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</si>
  <si>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</si>
  <si>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</si>
  <si>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</si>
  <si>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</si>
  <si>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</si>
  <si>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</si>
  <si>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</si>
  <si>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</si>
  <si>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</si>
  <si>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</si>
  <si>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</si>
  <si>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</si>
  <si>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</si>
  <si>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</si>
  <si>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</si>
  <si>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</si>
  <si>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</si>
  <si>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</si>
  <si>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</si>
  <si>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</si>
  <si>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</si>
  <si>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</si>
  <si>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</si>
  <si>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</si>
  <si>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</si>
  <si>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</si>
  <si>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</si>
  <si>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</si>
  <si>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</si>
  <si>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</si>
  <si>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</si>
  <si>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</si>
  <si>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</si>
  <si>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</si>
  <si>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</si>
  <si>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</si>
  <si>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</si>
  <si>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</si>
  <si>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</si>
  <si>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</si>
  <si>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</si>
  <si>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</si>
  <si>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</si>
  <si>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</si>
  <si>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</si>
  <si>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</si>
  <si>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</si>
  <si>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</si>
  <si>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</si>
  <si>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</si>
  <si>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</si>
  <si>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</si>
  <si>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</si>
  <si>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</si>
  <si>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</si>
  <si>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</si>
  <si>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</si>
  <si>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</si>
  <si>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</si>
  <si>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</si>
  <si>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</si>
  <si>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</si>
  <si>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</si>
  <si>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</si>
  <si>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</si>
  <si>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</si>
  <si>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</si>
  <si>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</si>
  <si>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</si>
  <si>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</si>
  <si>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</si>
  <si>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</si>
  <si>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</si>
  <si>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</si>
  <si>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</si>
  <si>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</si>
  <si>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</si>
  <si>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</si>
  <si>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</si>
  <si>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</si>
  <si>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</si>
  <si>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</si>
  <si>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</si>
  <si>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</si>
  <si>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</si>
  <si>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</si>
  <si>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</si>
  <si>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</si>
  <si>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</si>
  <si>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</si>
  <si>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</si>
  <si>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</si>
  <si>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</si>
  <si>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</si>
  <si>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</si>
  <si>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</si>
  <si>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</si>
  <si>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</si>
  <si>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</si>
  <si>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</si>
  <si>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</si>
  <si>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</si>
  <si>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</si>
  <si>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</si>
  <si>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</si>
  <si>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</si>
  <si>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</si>
  <si>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</si>
  <si>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</si>
  <si>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</si>
  <si>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</si>
  <si>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</si>
  <si>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</si>
  <si>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</si>
  <si>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</si>
  <si>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</si>
  <si>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</si>
  <si>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</si>
  <si>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</si>
  <si>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</si>
  <si>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</si>
  <si>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</si>
  <si>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</si>
  <si>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</si>
  <si>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</si>
  <si>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</si>
  <si>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</si>
  <si>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</si>
  <si>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</si>
  <si>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</si>
  <si>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</si>
  <si>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</si>
  <si>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</si>
  <si>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</si>
  <si>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</si>
  <si>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</si>
  <si>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</si>
  <si>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</si>
  <si>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</si>
  <si>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</si>
  <si>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</si>
  <si>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</si>
  <si>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</si>
  <si>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</si>
  <si>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</si>
  <si>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</si>
  <si>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</si>
  <si>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</si>
  <si>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</si>
  <si>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</si>
  <si>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</si>
  <si>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</si>
  <si>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</si>
  <si>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</si>
  <si>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</si>
  <si>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</si>
  <si>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</si>
  <si>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</si>
  <si>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</si>
  <si>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</si>
  <si>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</si>
  <si>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</si>
  <si>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</si>
  <si>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</si>
  <si>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</si>
  <si>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</si>
  <si>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</si>
  <si>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</si>
  <si>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</si>
  <si>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</si>
  <si>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</si>
  <si>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</si>
  <si>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</si>
  <si>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</si>
  <si>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</si>
  <si>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</si>
  <si>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</si>
  <si>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</si>
  <si>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</si>
  <si>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</si>
  <si>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</si>
  <si>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</si>
  <si>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</si>
  <si>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</si>
  <si>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</si>
  <si>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</si>
  <si>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</si>
  <si>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</si>
  <si>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</si>
  <si>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</si>
  <si>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</si>
  <si>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</si>
  <si>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</si>
  <si>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</si>
  <si>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</si>
  <si>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</si>
  <si>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</si>
  <si>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</si>
  <si>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</si>
  <si>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</si>
  <si>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</si>
  <si>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</si>
  <si>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</si>
  <si>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</si>
  <si>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</si>
  <si>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</si>
  <si>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</si>
  <si>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</si>
  <si>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</si>
  <si>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</si>
  <si>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</si>
  <si>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</si>
  <si>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</si>
  <si>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</si>
  <si>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</si>
  <si>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</si>
  <si>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</si>
  <si>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</si>
  <si>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</si>
  <si>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</si>
  <si>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</si>
  <si>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</si>
  <si>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</si>
  <si>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</si>
  <si>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</si>
  <si>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</si>
  <si>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</si>
  <si>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</si>
  <si>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</si>
  <si>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</si>
  <si>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</si>
  <si>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</si>
  <si>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</si>
  <si>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</si>
  <si>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</si>
  <si>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</si>
  <si>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</si>
  <si>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</si>
  <si>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</si>
  <si>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</si>
  <si>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</si>
  <si>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</si>
  <si>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</si>
  <si>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</si>
  <si>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</si>
  <si>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</si>
  <si>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</si>
  <si>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</si>
  <si>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</si>
  <si>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</si>
  <si>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</si>
  <si>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</si>
  <si>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</si>
  <si>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</si>
  <si>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</si>
  <si>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</si>
  <si>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</si>
  <si>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</si>
  <si>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</si>
  <si>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</si>
  <si>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</si>
  <si>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</si>
  <si>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</si>
  <si>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</si>
  <si>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</si>
  <si>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</si>
  <si>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</si>
  <si>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</si>
  <si>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</si>
  <si>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</si>
  <si>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</si>
  <si>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</si>
  <si>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</si>
  <si>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</si>
  <si>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</si>
  <si>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</si>
  <si>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</si>
  <si>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</si>
  <si>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</si>
  <si>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</si>
  <si>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</si>
  <si>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</si>
  <si>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</si>
  <si>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</si>
  <si>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</si>
  <si>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</si>
  <si>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</si>
  <si>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</si>
  <si>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</si>
  <si>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</si>
  <si>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</si>
  <si>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</si>
  <si>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</si>
  <si>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</si>
  <si>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</si>
  <si>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</si>
  <si>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</si>
  <si>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</si>
  <si>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</si>
  <si>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</si>
  <si>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</si>
  <si>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</si>
  <si>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</si>
  <si>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</si>
  <si>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</si>
  <si>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</si>
  <si>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</si>
  <si>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</si>
  <si>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</si>
  <si>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</si>
  <si>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</si>
  <si>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</si>
  <si>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</si>
  <si>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</si>
  <si>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</si>
  <si>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</si>
  <si>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</si>
  <si>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</si>
  <si>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</si>
  <si>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</si>
  <si>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</si>
  <si>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</si>
  <si>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</si>
  <si>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</si>
  <si>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</si>
  <si>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</si>
  <si>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</si>
  <si>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</si>
  <si>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</si>
  <si>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</si>
  <si>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</si>
  <si>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</si>
  <si>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</si>
  <si>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</si>
  <si>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</si>
  <si>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</si>
  <si>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</si>
  <si>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</si>
  <si>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</si>
  <si>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</si>
  <si>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</si>
  <si>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</si>
  <si>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</si>
  <si>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</si>
  <si>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</si>
  <si>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</si>
  <si>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</si>
  <si>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</si>
  <si>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</si>
  <si>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</si>
  <si>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</si>
  <si>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</si>
  <si>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</si>
  <si>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</si>
  <si>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</si>
  <si>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</si>
  <si>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</si>
  <si>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</si>
  <si>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</si>
  <si>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</si>
  <si>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</si>
  <si>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</si>
  <si>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</si>
  <si>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</si>
  <si>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</si>
  <si>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</si>
  <si>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</si>
  <si>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</si>
  <si>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</si>
  <si>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</si>
  <si>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</si>
  <si>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</si>
  <si>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</si>
  <si>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</si>
  <si>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</si>
  <si>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</si>
  <si>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</si>
  <si>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</si>
  <si>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</si>
  <si>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</si>
  <si>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</si>
  <si>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</si>
  <si>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</si>
  <si>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</si>
  <si>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</si>
  <si>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</si>
  <si>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</si>
  <si>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</si>
  <si>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</si>
  <si>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</si>
  <si>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</si>
  <si>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</si>
  <si>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</si>
  <si>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</si>
  <si>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</si>
  <si>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</si>
  <si>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</si>
  <si>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</si>
  <si>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</si>
  <si>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</si>
  <si>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</si>
  <si>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</si>
  <si>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</si>
  <si>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</si>
  <si>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</si>
  <si>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</si>
  <si>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</si>
  <si>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</si>
  <si>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</si>
  <si>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</si>
  <si>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</si>
  <si>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</si>
  <si>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</si>
  <si>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</si>
  <si>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</si>
  <si>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</si>
  <si>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</si>
  <si>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</si>
  <si>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</si>
  <si>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</si>
  <si>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</si>
  <si>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</si>
  <si>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</si>
  <si>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</si>
  <si>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</si>
  <si>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</si>
  <si>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</si>
  <si>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</si>
  <si>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</si>
  <si>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</si>
  <si>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</si>
  <si>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</si>
  <si>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</si>
  <si>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</si>
  <si>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</si>
  <si>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</si>
  <si>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</si>
  <si>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</si>
  <si>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</si>
  <si>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</si>
  <si>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</si>
  <si>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</si>
  <si>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</si>
  <si>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</si>
  <si>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</si>
  <si>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</si>
  <si>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</si>
  <si>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</si>
  <si>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</si>
  <si>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</si>
  <si>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</si>
  <si>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</si>
  <si>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</si>
  <si>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</si>
  <si>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</si>
  <si>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</si>
  <si>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</si>
  <si>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</si>
  <si>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</si>
  <si>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</si>
  <si>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</si>
  <si>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</si>
  <si>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</si>
  <si>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</si>
  <si>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</si>
  <si>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</si>
  <si>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</si>
  <si>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</si>
  <si>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</si>
  <si>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</si>
  <si>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</si>
  <si>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</si>
  <si>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</si>
  <si>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</si>
  <si>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</si>
  <si>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</si>
  <si>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</si>
  <si>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</si>
  <si>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</si>
  <si>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</si>
  <si>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</si>
  <si>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</si>
  <si>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</si>
  <si>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</si>
  <si>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</si>
  <si>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</si>
  <si>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</si>
  <si>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</si>
  <si>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</si>
  <si>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</si>
  <si>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</si>
  <si>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</si>
  <si>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</si>
  <si>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</si>
  <si>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</si>
  <si>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</si>
  <si>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</si>
  <si>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</si>
  <si>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</si>
  <si>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</si>
  <si>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</si>
  <si>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</si>
  <si>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</si>
  <si>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</si>
  <si>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</si>
  <si>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</si>
  <si>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</si>
  <si>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</si>
  <si>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</si>
  <si>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</si>
  <si>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</si>
  <si>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</si>
  <si>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</si>
  <si>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</si>
  <si>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</si>
  <si>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</si>
  <si>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</si>
  <si>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</si>
  <si>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</si>
  <si>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</si>
  <si>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</si>
  <si>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</si>
  <si>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</si>
  <si>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</si>
  <si>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</si>
  <si>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</si>
  <si>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</si>
  <si>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</si>
  <si>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</si>
  <si>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</si>
  <si>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</si>
  <si>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</si>
  <si>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</si>
  <si>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</si>
  <si>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</si>
  <si>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</si>
  <si>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</si>
  <si>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</si>
  <si>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</si>
  <si>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</si>
  <si>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</si>
  <si>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</si>
  <si>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</si>
  <si>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</si>
  <si>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</si>
  <si>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</si>
  <si>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</si>
  <si>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</si>
  <si>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</si>
  <si>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</si>
  <si>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</si>
  <si>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</si>
  <si>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</si>
  <si>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</si>
  <si>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</si>
  <si>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</si>
  <si>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</si>
  <si>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</si>
  <si>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</si>
  <si>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</si>
  <si>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</si>
  <si>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</si>
  <si>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</si>
  <si>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</si>
  <si>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</si>
  <si>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</si>
  <si>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</si>
  <si>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</si>
  <si>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</si>
  <si>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</si>
  <si>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</si>
  <si>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</si>
  <si>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</si>
  <si>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</si>
  <si>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</si>
  <si>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</si>
  <si>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</si>
  <si>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</si>
  <si>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</si>
  <si>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</si>
  <si>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</si>
  <si>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</si>
  <si>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</si>
  <si>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</si>
  <si>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</si>
  <si>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</si>
  <si>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</si>
  <si>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</si>
  <si>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</si>
  <si>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</si>
  <si>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</si>
  <si>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</si>
  <si>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</si>
  <si>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</si>
  <si>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</si>
  <si>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</si>
  <si>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</si>
  <si>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</si>
  <si>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</si>
  <si>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</si>
  <si>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</si>
  <si>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</si>
  <si>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</si>
  <si>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</si>
  <si>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</si>
  <si>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</si>
  <si>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</si>
  <si>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</si>
  <si>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</si>
  <si>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</si>
  <si>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</si>
  <si>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</si>
  <si>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</si>
  <si>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</si>
  <si>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</si>
  <si>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</si>
  <si>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</si>
  <si>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</si>
  <si>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</si>
  <si>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</si>
  <si>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</si>
  <si>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</si>
  <si>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</si>
  <si>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</si>
  <si>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</si>
  <si>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</si>
  <si>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</si>
  <si>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</si>
  <si>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</si>
  <si>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</si>
  <si>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</si>
  <si>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</si>
  <si>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</si>
  <si>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</si>
  <si>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</si>
  <si>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</si>
  <si>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</si>
  <si>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</si>
  <si>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</si>
  <si>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</si>
  <si>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</si>
  <si>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</si>
  <si>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</si>
  <si>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</si>
  <si>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</si>
  <si>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</si>
  <si>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</si>
  <si>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</si>
  <si>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</si>
  <si>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</si>
  <si>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</si>
  <si>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</si>
  <si>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</si>
  <si>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</si>
  <si>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</si>
  <si>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</si>
  <si>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</si>
  <si>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</si>
  <si>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</si>
  <si>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</si>
  <si>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</si>
  <si>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</si>
  <si>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</si>
  <si>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</si>
  <si>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</si>
  <si>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</si>
  <si>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</si>
  <si>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</si>
  <si>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</si>
  <si>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</si>
  <si>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</si>
  <si>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</si>
  <si>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</si>
  <si>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</si>
  <si>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</si>
  <si>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</si>
  <si>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</si>
  <si>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</si>
  <si>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</si>
  <si>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</si>
  <si>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</si>
  <si>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</si>
  <si>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</si>
  <si>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</si>
  <si>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</si>
  <si>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</si>
  <si>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</si>
  <si>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</si>
  <si>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</si>
  <si>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</si>
  <si>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</si>
  <si>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</si>
  <si>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</si>
  <si>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</si>
  <si>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</si>
  <si>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</si>
  <si>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</si>
  <si>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</si>
  <si>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</si>
  <si>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</si>
  <si>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</si>
  <si>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</si>
  <si>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</si>
  <si>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</si>
  <si>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</si>
  <si>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</si>
  <si>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</si>
  <si>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</si>
  <si>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</si>
  <si>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</si>
  <si>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</si>
  <si>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</si>
  <si>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</si>
  <si>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</si>
  <si>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</si>
  <si>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</si>
  <si>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</si>
  <si>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</si>
  <si>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</si>
  <si>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</si>
  <si>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</si>
  <si>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</si>
  <si>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</si>
  <si>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</si>
  <si>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</si>
  <si>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</si>
  <si>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</si>
  <si>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</si>
  <si>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</si>
  <si>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</si>
  <si>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</si>
  <si>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</si>
  <si>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</si>
  <si>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</si>
  <si>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</si>
  <si>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</si>
  <si>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</si>
  <si>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</si>
  <si>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</si>
  <si>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</si>
  <si>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</si>
  <si>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</si>
  <si>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</si>
  <si>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</si>
  <si>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</si>
  <si>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</si>
  <si>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</si>
  <si>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</si>
  <si>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</si>
  <si>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</si>
  <si>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</si>
  <si>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</si>
  <si>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</si>
  <si>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</si>
  <si>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</si>
  <si>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</si>
  <si>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</si>
  <si>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</si>
  <si>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</si>
  <si>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</si>
  <si>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</si>
  <si>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</si>
  <si>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</si>
  <si>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</si>
  <si>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</si>
  <si>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</si>
  <si>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</si>
  <si>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</si>
  <si>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</si>
  <si>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</si>
  <si>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</si>
  <si>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</si>
  <si>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</si>
  <si>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</si>
  <si>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</si>
  <si>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</si>
  <si>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</si>
  <si>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</si>
  <si>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</si>
  <si>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</si>
  <si>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</si>
  <si>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</si>
  <si>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</si>
  <si>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</si>
  <si>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</si>
  <si>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</si>
  <si>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</si>
  <si>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</si>
  <si>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</si>
  <si>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</si>
  <si>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</si>
  <si>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</si>
  <si>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</si>
  <si>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</si>
  <si>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</si>
  <si>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</si>
  <si>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</si>
  <si>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</si>
  <si>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</si>
  <si>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</si>
  <si>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</si>
  <si>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</si>
  <si>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</si>
  <si>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</si>
  <si>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</si>
  <si>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</si>
  <si>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</si>
  <si>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</si>
  <si>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</si>
  <si>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</si>
  <si>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</si>
  <si>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</si>
  <si>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</si>
  <si>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</si>
  <si>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</si>
  <si>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</si>
  <si>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</si>
  <si>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</si>
  <si>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</si>
  <si>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</si>
  <si>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</si>
  <si>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</si>
  <si>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</si>
  <si>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</si>
  <si>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</si>
  <si>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</si>
  <si>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</si>
  <si>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</si>
  <si>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</si>
  <si>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</si>
  <si>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</si>
  <si>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</si>
  <si>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</si>
  <si>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</si>
  <si>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</si>
  <si>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</si>
  <si>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</si>
  <si>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</si>
  <si>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</si>
  <si>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</si>
  <si>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</si>
  <si>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</si>
  <si>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</si>
  <si>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</si>
  <si>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</si>
  <si>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</si>
  <si>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</si>
  <si>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</si>
  <si>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</si>
  <si>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</si>
  <si>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</si>
  <si>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</si>
  <si>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</si>
  <si>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</si>
  <si>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</si>
  <si>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</si>
  <si>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</si>
  <si>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</si>
  <si>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</si>
  <si>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</si>
  <si>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</si>
  <si>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</si>
  <si>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</si>
  <si>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</si>
  <si>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</si>
  <si>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</si>
  <si>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</si>
  <si>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</si>
  <si>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</si>
  <si>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</si>
  <si>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</si>
  <si>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</si>
  <si>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</si>
  <si>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</si>
  <si>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</si>
  <si>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</si>
  <si>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</si>
  <si>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</si>
  <si>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</si>
  <si>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</si>
  <si>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</si>
  <si>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</si>
  <si>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</si>
  <si>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</si>
  <si>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</si>
  <si>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</si>
  <si>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</si>
  <si>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</si>
  <si>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</si>
  <si>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</si>
  <si>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</si>
  <si>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</si>
  <si>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</si>
  <si>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</si>
  <si>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</si>
  <si>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</si>
  <si>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</si>
  <si>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</si>
  <si>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</si>
  <si>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</si>
  <si>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</si>
  <si>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</si>
  <si>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</si>
  <si>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</si>
  <si>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</si>
  <si>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</si>
  <si>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</si>
  <si>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</si>
  <si>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</si>
  <si>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</si>
  <si>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</si>
  <si>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</si>
  <si>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</si>
  <si>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</si>
  <si>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</si>
  <si>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</si>
  <si>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</si>
  <si>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</si>
  <si>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</si>
  <si>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</si>
  <si>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</si>
  <si>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</si>
  <si>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</si>
  <si>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</si>
  <si>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</si>
  <si>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</si>
  <si>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</si>
  <si>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</si>
  <si>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</si>
  <si>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</si>
  <si>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</si>
  <si>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</si>
  <si>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</si>
  <si>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</si>
  <si>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</si>
  <si>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</si>
  <si>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</si>
  <si>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</si>
  <si>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</si>
  <si>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</si>
  <si>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</si>
  <si>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</si>
  <si>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</si>
  <si>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</si>
  <si>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</si>
  <si>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</si>
  <si>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</si>
  <si>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</si>
  <si>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</si>
  <si>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</si>
  <si>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</si>
  <si>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</si>
  <si>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</si>
  <si>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</si>
  <si>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</si>
  <si>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</si>
  <si>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</si>
  <si>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</si>
  <si>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</si>
  <si>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</si>
  <si>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</si>
  <si>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</si>
  <si>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</si>
  <si>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</si>
  <si>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</si>
  <si>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</si>
  <si>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</si>
  <si>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</si>
  <si>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</si>
  <si>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</si>
  <si>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</si>
  <si>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</si>
  <si>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</si>
  <si>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</si>
  <si>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</si>
  <si>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</si>
  <si>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</si>
  <si>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</si>
  <si>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</si>
  <si>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</si>
  <si>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</si>
  <si>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</si>
  <si>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</si>
  <si>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</si>
  <si>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</si>
  <si>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</si>
  <si>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</si>
  <si>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</si>
  <si>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</si>
  <si>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</si>
  <si>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</si>
  <si>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</si>
  <si>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</si>
  <si>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</si>
  <si>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</si>
  <si>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</si>
  <si>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</si>
  <si>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</si>
  <si>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</si>
  <si>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</si>
  <si>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</si>
  <si>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</si>
  <si>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</si>
  <si>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</si>
  <si>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</si>
  <si>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</si>
  <si>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</si>
  <si>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</si>
  <si>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</si>
  <si>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</si>
  <si>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</si>
  <si>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</si>
  <si>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</si>
  <si>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</si>
  <si>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</si>
  <si>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</si>
  <si>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</si>
  <si>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</si>
  <si>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</si>
  <si>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</si>
  <si>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</si>
  <si>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</si>
  <si>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</si>
  <si>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</si>
  <si>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</si>
  <si>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</si>
  <si>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</si>
  <si>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</si>
  <si>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</si>
  <si>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</si>
  <si>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</si>
  <si>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</si>
  <si>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</si>
  <si>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</si>
  <si>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</si>
  <si>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</si>
  <si>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</si>
  <si>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</si>
  <si>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</si>
  <si>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</si>
  <si>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</si>
  <si>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</si>
  <si>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</si>
  <si>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</si>
  <si>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</si>
  <si>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</si>
  <si>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</si>
  <si>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</si>
  <si>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</si>
  <si>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</si>
  <si>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</si>
  <si>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</si>
  <si>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</si>
  <si>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</si>
  <si>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</si>
  <si>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</si>
  <si>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</si>
  <si>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</si>
  <si>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</si>
  <si>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</si>
  <si>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</si>
  <si>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</si>
  <si>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</si>
  <si>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</si>
  <si>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</si>
  <si>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</si>
  <si>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</si>
  <si>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</si>
  <si>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</si>
  <si>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</si>
  <si>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</si>
  <si>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</si>
  <si>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</si>
  <si>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</si>
  <si>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</si>
  <si>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</si>
  <si>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</si>
  <si>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</si>
  <si>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</si>
  <si>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</si>
  <si>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</si>
  <si>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</si>
  <si>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</si>
  <si>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</si>
  <si>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</si>
  <si>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</si>
  <si>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</si>
  <si>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</si>
  <si>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</si>
  <si>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</si>
  <si>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</si>
  <si>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</si>
  <si>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</si>
  <si>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</si>
  <si>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</si>
  <si>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</si>
  <si>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</si>
  <si>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</si>
  <si>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</si>
  <si>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</si>
  <si>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</si>
  <si>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</si>
  <si>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</si>
  <si>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</si>
  <si>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</si>
  <si>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</si>
  <si>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</si>
  <si>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</si>
  <si>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</si>
  <si>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</si>
  <si>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</si>
  <si>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</si>
  <si>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</si>
  <si>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</si>
  <si>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</si>
  <si>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</si>
  <si>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</si>
  <si>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</si>
  <si>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</si>
  <si>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</si>
  <si>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</si>
  <si>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</si>
  <si>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</si>
  <si>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</si>
  <si>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</si>
  <si>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</si>
  <si>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</si>
  <si>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</si>
  <si>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</si>
  <si>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</si>
  <si>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</si>
  <si>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</si>
  <si>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</si>
  <si>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</si>
  <si>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</si>
  <si>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</si>
  <si>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</si>
  <si>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</si>
  <si>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</si>
  <si>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</si>
  <si>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</si>
  <si>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</si>
  <si>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</si>
  <si>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</si>
  <si>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</si>
  <si>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</si>
  <si>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</si>
  <si>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</si>
  <si>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</si>
  <si>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</si>
  <si>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</si>
  <si>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</si>
  <si>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</si>
  <si>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</si>
  <si>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</si>
  <si>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</si>
  <si>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</si>
  <si>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</si>
  <si>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</si>
  <si>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</si>
  <si>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</si>
  <si>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</si>
  <si>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</si>
  <si>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</si>
  <si>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</si>
  <si>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</si>
  <si>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</si>
  <si>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</si>
  <si>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</si>
  <si>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</si>
  <si>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</si>
  <si>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</si>
  <si>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</si>
  <si>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</si>
  <si>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</si>
  <si>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</si>
  <si>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</si>
  <si>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</si>
  <si>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</si>
  <si>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</si>
  <si>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</si>
  <si>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</si>
  <si>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</si>
  <si>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</si>
  <si>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</si>
  <si>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</si>
  <si>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</si>
  <si>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</si>
  <si>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</si>
  <si>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</si>
  <si>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</si>
  <si>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</si>
  <si>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</si>
  <si>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</si>
  <si>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</si>
  <si>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</si>
  <si>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</si>
  <si>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</si>
  <si>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</si>
  <si>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</si>
  <si>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</si>
  <si>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</si>
  <si>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</si>
  <si>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</si>
  <si>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</si>
  <si>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</si>
  <si>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</si>
  <si>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</si>
  <si>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</si>
  <si>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</si>
  <si>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</si>
  <si>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</si>
  <si>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</si>
  <si>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</si>
  <si>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</si>
  <si>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</si>
  <si>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</si>
  <si>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</si>
  <si>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</si>
  <si>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</si>
  <si>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</si>
  <si>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</si>
  <si>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</si>
  <si>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</si>
  <si>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</si>
  <si>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</si>
  <si>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</si>
  <si>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</si>
  <si>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</si>
  <si>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</si>
  <si>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</si>
  <si>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</si>
  <si>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</si>
  <si>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</si>
  <si>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</si>
  <si>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</si>
  <si>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</si>
  <si>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</si>
  <si>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</si>
  <si>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</si>
  <si>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</si>
  <si>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</si>
  <si>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</si>
  <si>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</si>
  <si>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</si>
  <si>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</si>
  <si>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</si>
  <si>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</si>
  <si>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</si>
  <si>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</si>
  <si>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</si>
  <si>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</si>
  <si>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</si>
  <si>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</si>
  <si>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</si>
  <si>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</si>
  <si>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</si>
  <si>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</si>
  <si>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</si>
  <si>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</si>
  <si>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</si>
  <si>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</si>
  <si>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</si>
  <si>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</si>
  <si>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</si>
  <si>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</si>
  <si>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</si>
  <si>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</si>
  <si>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</si>
  <si>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</si>
  <si>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</si>
  <si>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</si>
  <si>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</si>
  <si>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</si>
  <si>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</si>
  <si>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</si>
  <si>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</si>
  <si>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</si>
  <si>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</si>
  <si>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</si>
  <si>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</si>
  <si>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</si>
  <si>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</si>
  <si>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</si>
  <si>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</si>
  <si>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</si>
  <si>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</si>
  <si>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</si>
  <si>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</si>
  <si>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</si>
  <si>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</si>
  <si>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</si>
  <si>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</si>
  <si>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</si>
  <si>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</si>
  <si>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</si>
  <si>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</si>
  <si>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</si>
  <si>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</si>
  <si>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</si>
  <si>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</si>
  <si>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</si>
  <si>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</si>
  <si>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</si>
  <si>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</si>
  <si>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</si>
  <si>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</si>
  <si>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</si>
  <si>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</si>
  <si>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</si>
  <si>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</si>
  <si>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</si>
  <si>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</si>
  <si>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</si>
  <si>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</si>
  <si>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</si>
  <si>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</si>
  <si>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</si>
  <si>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</si>
  <si>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</si>
  <si>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</si>
  <si>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</si>
  <si>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</si>
  <si>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</si>
  <si>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</si>
  <si>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</si>
  <si>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</si>
  <si>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</si>
  <si>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</si>
  <si>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</si>
  <si>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</si>
  <si>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</si>
  <si>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</si>
  <si>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</si>
  <si>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</si>
  <si>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</si>
  <si>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</si>
  <si>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</si>
  <si>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</si>
  <si>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</si>
  <si>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</si>
  <si>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</si>
  <si>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</si>
  <si>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</si>
  <si>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</si>
  <si>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</si>
  <si>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</si>
  <si>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</si>
  <si>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</si>
  <si>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</si>
  <si>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</si>
  <si>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</si>
  <si>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</si>
  <si>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</si>
  <si>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</si>
  <si>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</si>
  <si>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</si>
  <si>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</si>
  <si>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</si>
  <si>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</si>
  <si>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</si>
  <si>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</si>
  <si>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</si>
  <si>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</si>
  <si>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</si>
  <si>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</si>
  <si>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</si>
  <si>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</si>
  <si>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</si>
  <si>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</si>
  <si>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</si>
  <si>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</si>
  <si>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</si>
  <si>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</si>
  <si>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</si>
  <si>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</si>
  <si>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</si>
  <si>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</si>
  <si>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</si>
  <si>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</si>
  <si>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</si>
  <si>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</si>
  <si>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</si>
  <si>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</si>
  <si>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</si>
  <si>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</si>
  <si>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</si>
  <si>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</si>
  <si>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</si>
  <si>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</si>
  <si>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</si>
  <si>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</si>
  <si>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</si>
  <si>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</si>
  <si>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</si>
  <si>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</si>
  <si>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</si>
  <si>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</si>
  <si>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</si>
  <si>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</si>
  <si>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</si>
  <si>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</si>
  <si>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</si>
  <si>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</si>
  <si>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</si>
  <si>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</si>
  <si>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</si>
  <si>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</si>
  <si>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</si>
  <si>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</si>
  <si>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</si>
  <si>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</si>
  <si>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</si>
  <si>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</si>
  <si>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</si>
  <si>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</si>
  <si>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</si>
  <si>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</si>
  <si>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</si>
  <si>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</si>
  <si>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</si>
  <si>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</si>
  <si>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</si>
  <si>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</si>
  <si>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</si>
  <si>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</si>
  <si>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</si>
  <si>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</si>
  <si>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</si>
  <si>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</si>
  <si>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</si>
  <si>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</si>
  <si>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</si>
  <si>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</si>
  <si>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</si>
  <si>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</si>
  <si>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</si>
  <si>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</si>
  <si>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</si>
  <si>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</si>
  <si>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</si>
  <si>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</si>
  <si>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</si>
  <si>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</si>
  <si>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</si>
  <si>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</si>
  <si>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</si>
  <si>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</si>
  <si>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</si>
  <si>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</si>
  <si>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</si>
  <si>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</si>
  <si>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</si>
  <si>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</si>
  <si>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</si>
  <si>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</si>
  <si>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</si>
  <si>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</si>
  <si>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</si>
  <si>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</si>
  <si>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</si>
  <si>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</si>
  <si>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</si>
  <si>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</si>
  <si>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</si>
  <si>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</si>
  <si>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</si>
  <si>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</si>
  <si>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</si>
  <si>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</si>
  <si>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</si>
  <si>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</si>
  <si>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</si>
  <si>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</si>
  <si>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</si>
  <si>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</si>
  <si>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</si>
  <si>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</si>
  <si>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</si>
  <si>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</si>
  <si>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</si>
  <si>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</si>
  <si>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</si>
  <si>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</si>
  <si>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</si>
  <si>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</si>
  <si>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</si>
  <si>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</si>
  <si>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</si>
  <si>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</si>
  <si>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</si>
  <si>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</si>
  <si>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</si>
  <si>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</si>
  <si>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</si>
  <si>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</si>
  <si>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</si>
  <si>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</si>
  <si>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</si>
  <si>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</si>
  <si>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</si>
  <si>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</si>
  <si>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</si>
  <si>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</si>
  <si>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</si>
  <si>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</si>
  <si>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</si>
  <si>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</si>
  <si>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</si>
  <si>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</si>
  <si>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</si>
  <si>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</si>
  <si>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</si>
  <si>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</si>
  <si>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</si>
  <si>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</si>
  <si>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</si>
  <si>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</si>
  <si>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</si>
  <si>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</si>
  <si>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</si>
  <si>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</si>
  <si>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</si>
  <si>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</si>
  <si>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</si>
  <si>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</si>
  <si>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</si>
  <si>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</si>
  <si>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</si>
  <si>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</si>
  <si>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</si>
  <si>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</si>
  <si>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</si>
  <si>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</si>
  <si>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</si>
  <si>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</si>
  <si>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</si>
  <si>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</si>
  <si>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</si>
  <si>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</si>
  <si>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</si>
  <si>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</si>
  <si>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</si>
  <si>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</si>
  <si>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</si>
  <si>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</si>
  <si>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</si>
  <si>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</si>
  <si>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</si>
  <si>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</si>
  <si>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</si>
  <si>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</si>
  <si>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</si>
  <si>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</si>
  <si>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</si>
  <si>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</si>
  <si>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</si>
  <si>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</si>
  <si>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</si>
  <si>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</si>
  <si>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</si>
  <si>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</si>
  <si>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</si>
  <si>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</si>
  <si>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</si>
  <si>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</si>
  <si>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</si>
  <si>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</si>
  <si>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</si>
  <si>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</si>
  <si>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</si>
  <si>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</si>
  <si>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</si>
  <si>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</si>
  <si>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</si>
  <si>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</si>
  <si>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</si>
  <si>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</si>
  <si>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</si>
  <si>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</si>
  <si>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</si>
  <si>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</si>
  <si>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</si>
  <si>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</si>
  <si>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</si>
  <si>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</si>
  <si>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</si>
  <si>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</si>
  <si>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</si>
  <si>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</si>
  <si>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</si>
  <si>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</si>
  <si>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</si>
  <si>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</si>
  <si>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</si>
  <si>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</si>
  <si>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</si>
  <si>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</si>
  <si>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</si>
  <si>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</si>
  <si>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</si>
  <si>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</si>
  <si>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</si>
  <si>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</si>
  <si>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</si>
  <si>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</si>
  <si>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</si>
  <si>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</si>
  <si>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</si>
  <si>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</si>
  <si>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</si>
  <si>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</si>
  <si>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</si>
  <si>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</si>
  <si>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</si>
  <si>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</si>
  <si>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</si>
  <si>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</si>
  <si>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</si>
  <si>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</si>
  <si>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</si>
  <si>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</si>
  <si>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</si>
  <si>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</si>
  <si>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</si>
  <si>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</si>
  <si>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</si>
  <si>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</si>
  <si>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</si>
  <si>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</si>
  <si>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</si>
  <si>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</si>
  <si>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</si>
  <si>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</si>
  <si>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</si>
  <si>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</si>
  <si>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</si>
  <si>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</si>
  <si>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</si>
  <si>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</si>
  <si>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</si>
  <si>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</si>
  <si>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</si>
  <si>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</si>
  <si>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</si>
  <si>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</si>
  <si>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</si>
  <si>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</si>
  <si>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</si>
  <si>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</si>
  <si>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</si>
  <si>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</si>
  <si>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</si>
  <si>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</si>
  <si>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</si>
  <si>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</si>
  <si>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</si>
  <si>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</si>
  <si>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</si>
  <si>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</si>
  <si>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</si>
  <si>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</si>
  <si>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</si>
  <si>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</si>
  <si>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</si>
  <si>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</si>
  <si>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</si>
  <si>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</si>
  <si>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</si>
  <si>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</si>
  <si>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</si>
  <si>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</si>
  <si>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</si>
  <si>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</si>
  <si>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</si>
  <si>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</si>
  <si>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</si>
  <si>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</si>
  <si>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</si>
  <si>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</si>
  <si>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</si>
  <si>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</si>
  <si>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</si>
  <si>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</si>
  <si>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</si>
  <si>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</si>
  <si>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</si>
  <si>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</si>
  <si>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</si>
  <si>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</si>
  <si>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</si>
  <si>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</si>
  <si>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</si>
  <si>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</si>
  <si>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</si>
  <si>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</si>
  <si>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</si>
  <si>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</si>
  <si>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</si>
  <si>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</si>
  <si>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</si>
  <si>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</si>
  <si>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</si>
  <si>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</si>
  <si>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</si>
  <si>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</si>
  <si>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</si>
  <si>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</si>
  <si>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</si>
  <si>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</si>
  <si>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</si>
  <si>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</si>
  <si>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</si>
  <si>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</si>
  <si>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</si>
  <si>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</si>
  <si>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</si>
  <si>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</si>
  <si>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</si>
  <si>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</si>
  <si>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</si>
  <si>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</si>
  <si>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</si>
  <si>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</si>
  <si>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</si>
  <si>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</si>
  <si>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</si>
  <si>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</si>
  <si>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</si>
  <si>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</si>
  <si>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</si>
  <si>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</si>
  <si>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</si>
  <si>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</si>
  <si>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</si>
  <si>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</si>
  <si>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</si>
  <si>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</si>
  <si>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</si>
  <si>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</si>
  <si>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</si>
  <si>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</si>
  <si>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</si>
  <si>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</si>
  <si>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</si>
  <si>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</si>
  <si>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</si>
  <si>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</si>
  <si>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</si>
  <si>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</si>
  <si>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</si>
  <si>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</si>
  <si>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</si>
  <si>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</si>
  <si>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</si>
  <si>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</si>
  <si>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</si>
  <si>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</si>
  <si>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</si>
  <si>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</si>
  <si>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</si>
  <si>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</si>
  <si>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</si>
  <si>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</si>
  <si>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</si>
  <si>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</si>
  <si>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</si>
  <si>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</si>
  <si>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</si>
  <si>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</si>
  <si>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</si>
  <si>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</si>
  <si>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</si>
  <si>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</si>
  <si>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</si>
  <si>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</si>
  <si>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</si>
  <si>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</si>
  <si>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</si>
  <si>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</si>
  <si>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</si>
  <si>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</si>
  <si>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</si>
  <si>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</si>
  <si>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</si>
  <si>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</si>
  <si>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</si>
  <si>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</si>
  <si>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</si>
  <si>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</si>
  <si>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</si>
  <si>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</si>
  <si>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</si>
  <si>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</si>
  <si>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</si>
  <si>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</si>
  <si>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</si>
  <si>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</si>
  <si>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</si>
  <si>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</si>
  <si>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</si>
  <si>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</si>
  <si>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</si>
  <si>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</si>
  <si>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</si>
  <si>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</si>
  <si>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</si>
  <si>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</si>
  <si>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</si>
  <si>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</si>
  <si>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</si>
  <si>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</si>
  <si>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</si>
  <si>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</si>
  <si>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</si>
  <si>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</si>
  <si>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</si>
  <si>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</si>
  <si>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</si>
  <si>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</si>
  <si>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</si>
  <si>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</si>
  <si>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</si>
  <si>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</si>
  <si>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</si>
  <si>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</si>
  <si>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</si>
  <si>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</si>
  <si>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</si>
  <si>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</si>
  <si>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</si>
  <si>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</si>
  <si>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</si>
  <si>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</si>
  <si>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</si>
  <si>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</si>
  <si>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</si>
  <si>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</si>
  <si>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</si>
  <si>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</si>
  <si>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</si>
  <si>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</si>
  <si>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</si>
  <si>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</si>
  <si>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</si>
  <si>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</si>
  <si>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</si>
  <si>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</si>
  <si>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</si>
  <si>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</si>
  <si>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</si>
  <si>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</si>
  <si>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</si>
  <si>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</si>
  <si>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</si>
  <si>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</si>
  <si>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</si>
  <si>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</si>
  <si>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</si>
  <si>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</si>
  <si>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</si>
  <si>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</si>
  <si>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</si>
  <si>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</si>
  <si>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</si>
  <si>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</si>
  <si>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</si>
  <si>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</si>
  <si>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</si>
  <si>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</si>
  <si>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</si>
  <si>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</si>
  <si>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</si>
  <si>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</si>
  <si>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</si>
  <si>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</si>
  <si>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</si>
  <si>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</si>
  <si>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</si>
  <si>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</si>
  <si>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</si>
  <si>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</si>
  <si>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</si>
  <si>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</si>
  <si>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</si>
  <si>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</si>
  <si>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</si>
  <si>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</si>
  <si>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</si>
  <si>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</si>
  <si>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</si>
  <si>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</si>
  <si>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</si>
  <si>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</si>
  <si>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</si>
  <si>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</si>
  <si>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</si>
  <si>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</si>
  <si>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</si>
  <si>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</si>
  <si>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</si>
  <si>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</si>
  <si>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</si>
  <si>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</si>
  <si>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</si>
  <si>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</si>
  <si>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</si>
  <si>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</si>
  <si>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</si>
  <si>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</si>
  <si>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</si>
  <si>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</si>
  <si>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</si>
  <si>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</si>
  <si>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</si>
  <si>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</si>
  <si>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</si>
  <si>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</si>
  <si>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</si>
  <si>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</si>
  <si>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</si>
  <si>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</si>
  <si>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</si>
  <si>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</si>
  <si>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</si>
  <si>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</si>
  <si>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</si>
  <si>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</si>
  <si>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</si>
  <si>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</si>
  <si>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</si>
  <si>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</si>
  <si>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</si>
  <si>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</si>
  <si>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</si>
  <si>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</si>
  <si>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</si>
  <si>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</si>
  <si>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</si>
  <si>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</si>
  <si>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</si>
  <si>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</si>
  <si>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</si>
  <si>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</si>
  <si>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</si>
  <si>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</si>
  <si>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</si>
  <si>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</si>
  <si>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</si>
  <si>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</si>
  <si>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</si>
  <si>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</si>
  <si>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</si>
  <si>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</si>
  <si>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</si>
  <si>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</si>
  <si>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</si>
  <si>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</si>
  <si>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</si>
  <si>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</si>
  <si>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</si>
  <si>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</si>
  <si>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</si>
  <si>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</si>
  <si>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</si>
  <si>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</si>
  <si>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</si>
  <si>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</si>
  <si>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</si>
  <si>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</si>
  <si>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</si>
  <si>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</si>
  <si>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</si>
  <si>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</si>
  <si>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</si>
  <si>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</si>
  <si>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</si>
  <si>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</si>
  <si>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</si>
  <si>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</si>
  <si>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</si>
  <si>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</si>
  <si>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</si>
  <si>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</si>
  <si>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</si>
  <si>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</si>
  <si>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</si>
  <si>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</si>
  <si>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</si>
  <si>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</si>
  <si>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</si>
  <si>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</si>
  <si>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</si>
  <si>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</si>
  <si>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</si>
  <si>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</si>
  <si>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</si>
  <si>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</si>
  <si>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</si>
  <si>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</si>
  <si>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</si>
  <si>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</si>
  <si>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</si>
  <si>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</si>
  <si>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</si>
  <si>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</si>
  <si>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</si>
  <si>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</si>
  <si>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</si>
  <si>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</si>
  <si>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</si>
  <si>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</si>
  <si>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</si>
  <si>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</si>
  <si>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</si>
  <si>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</si>
  <si>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</si>
  <si>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</si>
  <si>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</si>
  <si>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</si>
  <si>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</si>
  <si>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</si>
  <si>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</si>
  <si>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</si>
  <si>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</si>
  <si>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</si>
  <si>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</si>
  <si>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</si>
  <si>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</si>
  <si>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</si>
  <si>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</si>
  <si>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</si>
  <si>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</si>
  <si>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</si>
  <si>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</si>
  <si>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</si>
  <si>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</si>
  <si>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</si>
  <si>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</si>
  <si>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</si>
  <si>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</si>
  <si>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</si>
  <si>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</si>
  <si>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</si>
  <si>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</si>
  <si>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</si>
  <si>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</si>
  <si>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</si>
  <si>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</si>
  <si>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</si>
  <si>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</si>
  <si>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</si>
  <si>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</si>
  <si>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</si>
  <si>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</si>
  <si>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</si>
  <si>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</si>
  <si>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</si>
  <si>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</si>
  <si>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</si>
  <si>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</si>
  <si>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</si>
  <si>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</si>
  <si>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</si>
  <si>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</si>
  <si>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</si>
  <si>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</si>
  <si>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</si>
  <si>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</si>
  <si>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</si>
  <si>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</si>
  <si>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</si>
  <si>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</si>
  <si>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</si>
  <si>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</si>
  <si>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</si>
  <si>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</si>
  <si>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</si>
  <si>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</si>
  <si>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</si>
  <si>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</si>
  <si>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</si>
  <si>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</si>
  <si>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</si>
  <si>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</si>
  <si>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</si>
  <si>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</si>
  <si>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</si>
  <si>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</si>
  <si>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</si>
  <si>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</si>
  <si>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</si>
  <si>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</si>
  <si>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</si>
  <si>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</si>
  <si>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</si>
  <si>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</si>
  <si>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</si>
  <si>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</si>
  <si>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</si>
  <si>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</si>
  <si>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</si>
  <si>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</si>
  <si>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</si>
  <si>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</si>
  <si>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</si>
  <si>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</si>
  <si>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</si>
  <si>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</si>
  <si>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</si>
  <si>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</si>
  <si>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</si>
  <si>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</si>
  <si>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</si>
  <si>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</si>
  <si>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</si>
  <si>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</si>
  <si>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</si>
  <si>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</si>
  <si>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</si>
  <si>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</si>
  <si>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</si>
  <si>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</si>
  <si>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</si>
  <si>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</si>
  <si>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</si>
  <si>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</si>
  <si>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</si>
  <si>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</si>
  <si>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</si>
  <si>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</si>
  <si>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</si>
  <si>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</si>
  <si>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</si>
  <si>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</si>
  <si>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</si>
  <si>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</si>
  <si>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</si>
  <si>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</si>
  <si>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</si>
  <si>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</si>
  <si>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</si>
  <si>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</si>
  <si>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</si>
  <si>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</si>
  <si>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</si>
  <si>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</si>
  <si>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</si>
  <si>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</si>
  <si>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</si>
  <si>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</si>
  <si>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</si>
  <si>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</si>
  <si>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</si>
  <si>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</si>
  <si>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</si>
  <si>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</si>
  <si>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</si>
  <si>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</si>
  <si>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</si>
  <si>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</si>
  <si>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</si>
  <si>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</si>
  <si>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</si>
  <si>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</si>
  <si>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</si>
  <si>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</si>
  <si>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</si>
  <si>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</si>
  <si>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</si>
  <si>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</si>
  <si>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</si>
  <si>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</si>
  <si>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</si>
  <si>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</si>
  <si>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</si>
  <si>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</si>
  <si>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</si>
  <si>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</si>
  <si>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</si>
  <si>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</si>
  <si>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</si>
  <si>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</si>
  <si>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</si>
  <si>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</si>
  <si>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</si>
  <si>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</si>
  <si>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</si>
  <si>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</si>
  <si>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</si>
  <si>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</si>
  <si>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</si>
  <si>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</si>
  <si>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</si>
  <si>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</si>
  <si>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</si>
  <si>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</si>
  <si>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</si>
  <si>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</si>
  <si>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</si>
  <si>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</si>
  <si>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</si>
  <si>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</si>
  <si>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</si>
  <si>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</si>
  <si>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</si>
  <si>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</si>
  <si>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</si>
  <si>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</si>
  <si>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</si>
  <si>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</si>
  <si>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</si>
  <si>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</si>
  <si>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</si>
  <si>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</si>
  <si>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</si>
  <si>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</si>
  <si>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</si>
  <si>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</si>
  <si>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</si>
  <si>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</si>
  <si>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</si>
  <si>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</si>
  <si>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</si>
  <si>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</si>
  <si>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</si>
  <si>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</si>
  <si>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</si>
  <si>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</si>
  <si>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</si>
  <si>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</si>
  <si>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</si>
  <si>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</si>
  <si>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</si>
  <si>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</si>
  <si>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</si>
  <si>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</si>
  <si>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</si>
  <si>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</si>
  <si>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</si>
  <si>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</si>
  <si>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</si>
  <si>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</si>
  <si>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</si>
  <si>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</si>
  <si>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</si>
  <si>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</si>
  <si>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</si>
  <si>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</si>
  <si>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</si>
  <si>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</si>
  <si>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</si>
  <si>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</si>
  <si>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</si>
  <si>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</si>
  <si>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</si>
  <si>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</si>
  <si>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</si>
  <si>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</si>
  <si>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</si>
  <si>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</si>
  <si>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</si>
  <si>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</si>
  <si>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</si>
  <si>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</si>
  <si>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</si>
  <si>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</si>
  <si>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</si>
  <si>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</si>
  <si>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</si>
  <si>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</si>
  <si>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</si>
  <si>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</si>
  <si>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</si>
  <si>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</si>
  <si>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</si>
  <si>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</si>
  <si>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</si>
  <si>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</si>
  <si>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</si>
  <si>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</si>
  <si>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</si>
  <si>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</si>
  <si>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</si>
  <si>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</si>
  <si>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</si>
  <si>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</si>
  <si>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</si>
  <si>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</si>
  <si>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</si>
  <si>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</si>
  <si>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</si>
  <si>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</si>
  <si>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</si>
  <si>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</si>
  <si>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</si>
  <si>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</si>
  <si>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</si>
  <si>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</si>
  <si>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</si>
  <si>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</si>
  <si>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</si>
  <si>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</si>
  <si>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</si>
  <si>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</si>
  <si>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</si>
  <si>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</si>
  <si>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</si>
  <si>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</si>
  <si>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</si>
  <si>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</si>
  <si>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</si>
  <si>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</si>
  <si>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</si>
  <si>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</si>
  <si>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</si>
  <si>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</si>
  <si>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</si>
  <si>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</si>
  <si>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</si>
  <si>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</si>
  <si>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</si>
  <si>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</si>
  <si>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</si>
  <si>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</si>
  <si>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</si>
  <si>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</si>
  <si>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</si>
  <si>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</si>
  <si>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</si>
  <si>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</si>
  <si>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</si>
  <si>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</si>
  <si>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</si>
  <si>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</si>
  <si>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</si>
  <si>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</si>
  <si>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</si>
  <si>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</si>
  <si>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</si>
  <si>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</si>
  <si>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</si>
  <si>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</si>
  <si>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</si>
  <si>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</si>
  <si>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</si>
  <si>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</si>
  <si>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</si>
  <si>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</si>
  <si>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</si>
  <si>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</si>
  <si>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</si>
  <si>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</si>
  <si>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</si>
  <si>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</si>
  <si>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</si>
  <si>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</si>
  <si>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</si>
  <si>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</si>
  <si>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</si>
  <si>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</si>
  <si>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</si>
  <si>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</si>
  <si>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</si>
  <si>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</si>
  <si>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</si>
  <si>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</si>
  <si>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</si>
  <si>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</si>
  <si>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</si>
  <si>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</si>
  <si>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</si>
  <si>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</si>
  <si>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</si>
  <si>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</si>
  <si>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</si>
  <si>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</si>
  <si>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</si>
  <si>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</si>
  <si>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</si>
  <si>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</si>
  <si>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</si>
  <si>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</si>
  <si>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</si>
  <si>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</si>
  <si>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</si>
  <si>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</si>
  <si>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</si>
  <si>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</si>
  <si>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</si>
  <si>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</si>
  <si>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</si>
  <si>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</si>
  <si>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</si>
  <si>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</si>
  <si>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</si>
  <si>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</si>
  <si>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</si>
  <si>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</si>
  <si>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</si>
  <si>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</si>
  <si>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</si>
  <si>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</si>
  <si>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</si>
  <si>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</si>
  <si>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</si>
  <si>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</si>
  <si>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</si>
  <si>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</si>
  <si>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</si>
  <si>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</si>
  <si>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</si>
  <si>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</si>
  <si>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</si>
  <si>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</si>
  <si>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</si>
  <si>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</si>
  <si>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</si>
  <si>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</si>
  <si>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</si>
  <si>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</si>
  <si>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</si>
  <si>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</si>
  <si>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</si>
  <si>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</si>
  <si>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</si>
  <si>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</si>
  <si>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</si>
  <si>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</si>
  <si>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</si>
  <si>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</si>
  <si>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</si>
  <si>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</si>
  <si>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</si>
  <si>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</si>
  <si>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</si>
  <si>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</si>
  <si>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</si>
  <si>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</si>
  <si>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</si>
  <si>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</si>
  <si>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</si>
  <si>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</si>
  <si>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</si>
  <si>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</si>
  <si>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</si>
  <si>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</si>
  <si>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</si>
  <si>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</si>
  <si>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</si>
  <si>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</si>
  <si>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</si>
  <si>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</si>
  <si>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</si>
  <si>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</si>
  <si>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</si>
  <si>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</si>
  <si>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</si>
  <si>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</si>
  <si>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</si>
  <si>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</si>
  <si>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</si>
  <si>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</si>
  <si>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</si>
  <si>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</si>
  <si>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</si>
  <si>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</si>
  <si>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</si>
  <si>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</si>
  <si>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</si>
  <si>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</si>
  <si>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</si>
  <si>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</si>
  <si>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</si>
  <si>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</si>
  <si>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</si>
  <si>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</si>
  <si>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</si>
  <si>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</si>
  <si>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</si>
  <si>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</si>
  <si>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</si>
  <si>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</si>
  <si>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</si>
  <si>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</si>
  <si>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</si>
  <si>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</si>
  <si>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</si>
  <si>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</si>
  <si>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</si>
  <si>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</si>
  <si>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</si>
  <si>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</si>
  <si>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</si>
  <si>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</si>
  <si>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</si>
  <si>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</si>
  <si>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</si>
  <si>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</si>
  <si>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</si>
  <si>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</si>
  <si>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</si>
  <si>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</si>
  <si>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</si>
  <si>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</si>
  <si>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</si>
  <si>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</si>
  <si>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</si>
  <si>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</si>
  <si>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</si>
  <si>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</si>
  <si>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</si>
  <si>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</si>
  <si>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</si>
  <si>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</si>
  <si>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</si>
  <si>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</si>
  <si>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</si>
  <si>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</si>
  <si>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</si>
  <si>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</si>
  <si>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</si>
  <si>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</si>
  <si>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</si>
  <si>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</si>
  <si>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</si>
  <si>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</si>
  <si>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</si>
  <si>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</si>
  <si>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</si>
  <si>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</si>
  <si>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</si>
  <si>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</si>
  <si>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</si>
  <si>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</si>
  <si>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</si>
  <si>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</si>
  <si>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</si>
  <si>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</si>
  <si>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</si>
  <si>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</si>
  <si>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</si>
  <si>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</si>
  <si>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</si>
  <si>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</si>
  <si>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</si>
  <si>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</si>
  <si>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</si>
  <si>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</si>
  <si>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</si>
  <si>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</si>
  <si>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</si>
  <si>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</si>
  <si>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</si>
  <si>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</si>
  <si>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</si>
  <si>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</si>
  <si>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</si>
  <si>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</si>
  <si>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</si>
  <si>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</si>
  <si>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</si>
  <si>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</si>
  <si>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</si>
  <si>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</si>
  <si>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</si>
  <si>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</si>
  <si>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</si>
  <si>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</si>
  <si>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</si>
  <si>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</si>
  <si>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</si>
  <si>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</si>
  <si>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</si>
  <si>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</si>
  <si>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</si>
  <si>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</si>
  <si>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</si>
  <si>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</si>
  <si>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</si>
  <si>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</si>
  <si>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</si>
  <si>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</si>
  <si>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</si>
  <si>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</si>
  <si>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</si>
  <si>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</si>
  <si>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</si>
  <si>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</si>
  <si>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</si>
  <si>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</si>
  <si>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</si>
  <si>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</si>
  <si>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</si>
  <si>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</si>
  <si>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</si>
  <si>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</si>
  <si>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</si>
  <si>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</si>
  <si>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</si>
  <si>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</si>
  <si>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</si>
  <si>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</si>
  <si>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</si>
  <si>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</si>
  <si>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</si>
  <si>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</si>
  <si>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</si>
  <si>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</si>
  <si>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</si>
  <si>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</si>
  <si>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</si>
  <si>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</si>
  <si>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</si>
  <si>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</si>
  <si>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</si>
  <si>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</si>
  <si>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</si>
  <si>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</si>
  <si>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</si>
  <si>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</si>
  <si>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</si>
  <si>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</si>
  <si>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</si>
  <si>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</si>
  <si>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</si>
  <si>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</si>
  <si>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</si>
  <si>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</si>
  <si>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</si>
  <si>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</si>
  <si>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</si>
  <si>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</si>
  <si>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</si>
  <si>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</si>
  <si>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</si>
  <si>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</si>
  <si>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</si>
  <si>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</si>
  <si>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</si>
  <si>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</si>
  <si>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</si>
  <si>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</si>
  <si>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</si>
  <si>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</si>
  <si>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</si>
  <si>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</si>
  <si>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</si>
  <si>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</si>
  <si>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</si>
  <si>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</si>
  <si>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</si>
  <si>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</si>
  <si>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</si>
  <si>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</si>
  <si>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</si>
  <si>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</si>
  <si>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</si>
  <si>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</si>
  <si>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</si>
  <si>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</si>
  <si>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</si>
  <si>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</si>
  <si>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</si>
  <si>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</si>
  <si>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</si>
  <si>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</si>
  <si>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</si>
  <si>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</si>
  <si>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</si>
  <si>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</si>
  <si>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</si>
  <si>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</si>
  <si>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</si>
  <si>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</si>
  <si>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</si>
  <si>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</si>
  <si>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</si>
  <si>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</si>
  <si>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</si>
  <si>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</si>
  <si>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</si>
  <si>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</si>
  <si>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</si>
  <si>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</si>
  <si>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</si>
  <si>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</si>
  <si>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</si>
  <si>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</si>
  <si>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</si>
  <si>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</si>
  <si>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</si>
  <si>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</si>
  <si>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</si>
  <si>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</si>
  <si>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</si>
  <si>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</si>
  <si>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</si>
  <si>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</si>
  <si>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</si>
  <si>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</si>
  <si>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</si>
  <si>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</si>
  <si>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</si>
  <si>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</si>
  <si>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</si>
  <si>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</si>
  <si>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</si>
  <si>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</si>
  <si>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</si>
  <si>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</si>
  <si>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</si>
  <si>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</si>
  <si>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</si>
  <si>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</si>
  <si>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</si>
  <si>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</si>
  <si>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</si>
  <si>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</si>
  <si>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</si>
  <si>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</si>
  <si>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</si>
  <si>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</si>
  <si>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</si>
  <si>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</si>
  <si>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</si>
  <si>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</si>
  <si>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</si>
  <si>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</si>
  <si>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</si>
  <si>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</si>
  <si>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</si>
  <si>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</si>
  <si>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</si>
  <si>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</si>
  <si>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</si>
  <si>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</si>
  <si>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</si>
  <si>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</si>
  <si>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</si>
  <si>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</si>
  <si>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</si>
  <si>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</si>
  <si>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</si>
  <si>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</si>
  <si>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</si>
  <si>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</si>
  <si>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</si>
  <si>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</si>
  <si>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</si>
  <si>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</si>
  <si>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</si>
  <si>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</si>
  <si>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</si>
  <si>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</si>
  <si>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</si>
  <si>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</si>
  <si>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</si>
  <si>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</si>
  <si>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</si>
  <si>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</si>
  <si>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</si>
  <si>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</si>
  <si>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</si>
  <si>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</si>
  <si>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</si>
  <si>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</si>
  <si>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</si>
  <si>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</si>
  <si>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</si>
  <si>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</si>
  <si>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</si>
  <si>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</si>
  <si>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</si>
  <si>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</si>
  <si>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</si>
  <si>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</si>
  <si>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</si>
  <si>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</si>
  <si>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</si>
  <si>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</si>
  <si>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</si>
  <si>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</si>
  <si>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</si>
  <si>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</si>
  <si>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</si>
  <si>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</si>
  <si>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</si>
  <si>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</si>
  <si>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</si>
  <si>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</si>
  <si>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</si>
  <si>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</si>
  <si>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</si>
  <si>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</si>
  <si>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</si>
  <si>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</si>
  <si>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</si>
  <si>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</si>
  <si>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</si>
  <si>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</si>
  <si>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</si>
  <si>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</si>
  <si>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</si>
  <si>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</si>
  <si>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</si>
  <si>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</si>
  <si>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</si>
  <si>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</si>
  <si>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</si>
  <si>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</si>
  <si>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</si>
  <si>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</si>
  <si>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</si>
  <si>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</si>
  <si>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</si>
  <si>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</si>
  <si>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</si>
  <si>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</si>
  <si>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</si>
  <si>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</si>
  <si>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</si>
  <si>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</si>
  <si>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</si>
  <si>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</si>
  <si>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</si>
  <si>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</si>
  <si>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</si>
  <si>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</si>
  <si>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</si>
  <si>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</si>
  <si>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</si>
  <si>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</si>
  <si>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</si>
  <si>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</si>
  <si>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</si>
  <si>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</si>
  <si>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</si>
  <si>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</si>
  <si>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</si>
  <si>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</si>
  <si>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</si>
  <si>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</si>
  <si>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</si>
  <si>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</si>
  <si>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</si>
  <si>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</si>
  <si>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</si>
  <si>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</si>
  <si>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</si>
  <si>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</si>
  <si>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</si>
  <si>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</si>
  <si>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</si>
  <si>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</si>
  <si>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</si>
  <si>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</si>
  <si>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</si>
  <si>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</si>
  <si>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</si>
  <si>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</si>
  <si>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</si>
  <si>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</si>
  <si>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</si>
  <si>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</si>
  <si>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</si>
  <si>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</si>
  <si>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</si>
  <si>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</si>
  <si>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</si>
  <si>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</si>
  <si>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</si>
  <si>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</si>
  <si>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</si>
  <si>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</si>
  <si>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</si>
  <si>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</si>
  <si>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</si>
  <si>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</si>
  <si>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</si>
  <si>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</si>
  <si>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</si>
  <si>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</si>
  <si>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</si>
  <si>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</si>
  <si>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</si>
  <si>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</si>
  <si>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</si>
  <si>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</si>
  <si>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</si>
  <si>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</si>
  <si>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</si>
  <si>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</si>
  <si>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</si>
  <si>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</si>
  <si>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</si>
  <si>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</si>
  <si>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</si>
  <si>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</si>
  <si>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</si>
  <si>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</si>
  <si>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</si>
  <si>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</si>
  <si>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</si>
  <si>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</si>
  <si>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</si>
  <si>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</si>
  <si>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</si>
  <si>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</si>
  <si>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</si>
  <si>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</si>
  <si>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</si>
  <si>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</si>
  <si>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</si>
  <si>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</si>
  <si>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</si>
  <si>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</si>
  <si>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</si>
  <si>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</si>
  <si>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</si>
  <si>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</si>
  <si>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</si>
  <si>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</si>
  <si>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</si>
  <si>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</si>
  <si>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</si>
  <si>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</si>
  <si>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</si>
  <si>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</si>
  <si>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</si>
  <si>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</si>
  <si>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</si>
  <si>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</si>
  <si>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</si>
  <si>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</si>
  <si>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</si>
  <si>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</si>
  <si>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</si>
  <si>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</si>
  <si>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</si>
  <si>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</si>
  <si>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</si>
  <si>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</si>
  <si>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</si>
  <si>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</si>
  <si>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</si>
  <si>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</si>
  <si>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</si>
  <si>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</si>
  <si>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</si>
  <si>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</si>
  <si>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</si>
  <si>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</si>
  <si>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</si>
  <si>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</si>
  <si>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</si>
  <si>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</si>
  <si>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</si>
  <si>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</si>
  <si>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</si>
  <si>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</si>
  <si>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</si>
  <si>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</si>
  <si>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</si>
  <si>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</si>
  <si>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</si>
  <si>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</si>
  <si>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</si>
  <si>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</si>
  <si>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</si>
  <si>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</si>
  <si>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</si>
  <si>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</si>
  <si>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</si>
  <si>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</si>
  <si>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</si>
  <si>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</si>
  <si>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</si>
  <si>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</si>
  <si>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</si>
  <si>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</si>
  <si>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</si>
  <si>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</si>
  <si>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</si>
  <si>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</si>
  <si>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</si>
  <si>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</si>
  <si>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</si>
  <si>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</si>
  <si>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</si>
  <si>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</si>
  <si>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</si>
  <si>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</si>
  <si>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</si>
  <si>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</si>
  <si>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</si>
  <si>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</si>
  <si>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</si>
  <si>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</si>
  <si>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</si>
  <si>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</si>
  <si>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</si>
  <si>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</si>
  <si>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</si>
  <si>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</si>
  <si>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</si>
  <si>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</si>
  <si>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</si>
  <si>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</si>
  <si>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</si>
  <si>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</si>
  <si>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</si>
  <si>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</si>
  <si>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</si>
  <si>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</si>
  <si>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</si>
  <si>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</si>
  <si>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</si>
  <si>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</si>
  <si>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</si>
  <si>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</si>
  <si>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</si>
  <si>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</si>
  <si>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</si>
  <si>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</si>
  <si>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</si>
  <si>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</si>
  <si>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</si>
  <si>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</si>
  <si>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</si>
  <si>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</si>
  <si>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</si>
  <si>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</si>
  <si>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</si>
  <si>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</si>
  <si>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</si>
  <si>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</si>
  <si>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</si>
  <si>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</si>
  <si>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</si>
  <si>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</si>
  <si>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</si>
  <si>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</si>
  <si>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</si>
  <si>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</si>
  <si>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</si>
  <si>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</si>
  <si>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</si>
  <si>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</si>
  <si>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</si>
  <si>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</si>
  <si>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</si>
  <si>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</si>
  <si>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</si>
  <si>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</si>
  <si>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</si>
  <si>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</si>
  <si>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</si>
  <si>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</si>
  <si>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</si>
  <si>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</si>
  <si>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</si>
  <si>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</si>
  <si>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</si>
  <si>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</si>
  <si>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</si>
  <si>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</si>
  <si>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</si>
  <si>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</si>
  <si>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</si>
  <si>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</si>
  <si>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</si>
  <si>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</si>
  <si>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</si>
  <si>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</si>
  <si>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</si>
  <si>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</si>
  <si>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</si>
  <si>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</si>
  <si>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</si>
  <si>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</si>
  <si>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</si>
  <si>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</si>
  <si>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</si>
  <si>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</si>
  <si>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</si>
  <si>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</si>
  <si>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</si>
  <si>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</si>
  <si>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</si>
  <si>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</si>
  <si>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</si>
  <si>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</si>
  <si>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</si>
  <si>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</si>
  <si>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</si>
  <si>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</si>
  <si>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</si>
  <si>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</si>
  <si>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</si>
  <si>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</si>
  <si>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</si>
  <si>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</si>
  <si>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</si>
  <si>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</si>
  <si>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</si>
  <si>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</si>
  <si>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</si>
  <si>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</si>
  <si>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</si>
  <si>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</si>
  <si>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</si>
  <si>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</si>
  <si>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</si>
  <si>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</si>
  <si>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</si>
  <si>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</si>
  <si>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</si>
  <si>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</si>
  <si>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</si>
  <si>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</si>
  <si>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</si>
  <si>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</si>
  <si>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</si>
  <si>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</si>
  <si>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</si>
  <si>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</si>
  <si>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</si>
  <si>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</si>
  <si>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</si>
  <si>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</si>
  <si>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</si>
  <si>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</si>
  <si>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</si>
  <si>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</si>
  <si>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</si>
  <si>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</si>
  <si>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</si>
  <si>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</si>
  <si>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</si>
  <si>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</si>
  <si>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</si>
  <si>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</si>
  <si>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</si>
  <si>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</si>
  <si>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</si>
  <si>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</si>
  <si>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</si>
  <si>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</si>
  <si>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</si>
  <si>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</si>
  <si>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</si>
  <si>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</si>
  <si>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</si>
  <si>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</si>
  <si>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</si>
  <si>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</si>
  <si>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</si>
  <si>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</si>
  <si>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</si>
  <si>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</si>
  <si>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</si>
  <si>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</si>
  <si>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</si>
  <si>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</si>
  <si>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</si>
  <si>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</si>
  <si>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</si>
  <si>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</si>
  <si>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</si>
  <si>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</si>
  <si>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</si>
  <si>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</si>
  <si>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</si>
  <si>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</si>
  <si>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</si>
  <si>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</si>
  <si>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</si>
  <si>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</si>
  <si>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</si>
  <si>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</si>
  <si>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</si>
  <si>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</si>
  <si>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</si>
  <si>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</si>
  <si>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</si>
  <si>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</si>
  <si>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</si>
  <si>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</si>
  <si>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</si>
  <si>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</si>
  <si>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</si>
  <si>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</si>
  <si>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</si>
  <si>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</si>
  <si>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</si>
  <si>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</si>
  <si>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</si>
  <si>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</si>
  <si>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</si>
  <si>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</si>
  <si>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</si>
  <si>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</si>
  <si>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</si>
  <si>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</si>
  <si>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</si>
  <si>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</si>
  <si>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</si>
  <si>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</si>
  <si>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</si>
  <si>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</si>
  <si>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</si>
  <si>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</si>
  <si>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</si>
  <si>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</si>
  <si>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</si>
  <si>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</si>
  <si>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</si>
  <si>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</si>
  <si>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</si>
  <si>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</si>
  <si>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</si>
  <si>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</si>
  <si>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</si>
  <si>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</si>
  <si>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</si>
  <si>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</si>
  <si>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</si>
  <si>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</si>
  <si>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</si>
  <si>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</si>
  <si>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</si>
  <si>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</si>
  <si>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</si>
  <si>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</si>
  <si>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</si>
  <si>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</si>
  <si>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</si>
  <si>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</si>
  <si>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</si>
  <si>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</si>
  <si>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</si>
  <si>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</si>
  <si>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</si>
  <si>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</si>
  <si>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</si>
  <si>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</si>
  <si>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</si>
  <si>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</si>
  <si>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</si>
  <si>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</si>
  <si>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</si>
  <si>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</si>
  <si>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</si>
  <si>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</si>
  <si>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</si>
  <si>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</si>
  <si>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</si>
  <si>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</si>
  <si>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</si>
  <si>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</si>
  <si>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</si>
  <si>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</si>
  <si>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</si>
  <si>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</si>
  <si>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</si>
  <si>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</si>
  <si>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</si>
  <si>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</si>
  <si>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</si>
  <si>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</si>
  <si>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</si>
  <si>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</si>
  <si>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</si>
  <si>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</si>
  <si>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</si>
  <si>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</si>
  <si>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</si>
  <si>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</si>
  <si>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</si>
  <si>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</si>
  <si>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</si>
  <si>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</si>
  <si>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</si>
  <si>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</si>
  <si>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</si>
  <si>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</si>
  <si>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</si>
  <si>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</si>
  <si>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</si>
  <si>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</si>
  <si>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</si>
  <si>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</si>
  <si>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</si>
  <si>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</si>
  <si>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</si>
  <si>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</si>
  <si>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</si>
  <si>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</si>
  <si>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</si>
  <si>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</si>
  <si>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</si>
  <si>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</si>
  <si>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</si>
  <si>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</si>
  <si>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</si>
  <si>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</si>
  <si>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</si>
  <si>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</si>
  <si>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</si>
  <si>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</si>
  <si>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</si>
  <si>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</si>
  <si>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</si>
  <si>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</si>
  <si>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</si>
  <si>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</si>
  <si>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</si>
  <si>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</si>
  <si>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</si>
  <si>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</si>
  <si>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</si>
  <si>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</si>
  <si>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</si>
  <si>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</si>
  <si>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</si>
  <si>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</si>
  <si>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</si>
  <si>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</si>
  <si>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</si>
  <si>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</si>
  <si>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</si>
  <si>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</si>
  <si>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</si>
  <si>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</si>
  <si>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</si>
  <si>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</si>
  <si>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</si>
  <si>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</si>
  <si>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</si>
  <si>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</si>
  <si>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</si>
  <si>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</si>
  <si>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</si>
  <si>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</si>
  <si>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</si>
  <si>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</si>
  <si>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</si>
  <si>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</si>
  <si>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</si>
  <si>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</si>
  <si>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</si>
  <si>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</si>
  <si>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</si>
  <si>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</si>
  <si>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</si>
  <si>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</si>
  <si>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</si>
  <si>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</si>
  <si>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</si>
  <si>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</si>
  <si>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</si>
  <si>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</si>
  <si>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</si>
  <si>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</si>
  <si>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</si>
  <si>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</si>
  <si>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</si>
  <si>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</si>
  <si>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</si>
  <si>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</si>
  <si>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</si>
  <si>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</si>
  <si>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</si>
  <si>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</si>
  <si>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</si>
  <si>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</si>
  <si>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</si>
  <si>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</si>
  <si>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</si>
  <si>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</si>
  <si>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</si>
  <si>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</si>
  <si>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</si>
  <si>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</si>
  <si>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</si>
  <si>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</si>
  <si>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</si>
  <si>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</si>
  <si>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</si>
  <si>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</si>
  <si>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</si>
  <si>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</si>
  <si>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</si>
  <si>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</si>
  <si>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</si>
  <si>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</si>
  <si>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</si>
  <si>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</si>
  <si>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</si>
  <si>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</si>
  <si>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</si>
  <si>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</si>
  <si>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</si>
  <si>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</si>
  <si>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</si>
  <si>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</si>
  <si>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</si>
  <si>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</si>
  <si>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</si>
  <si>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</si>
  <si>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</si>
  <si>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</si>
  <si>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</si>
  <si>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</si>
  <si>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</si>
  <si>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</si>
  <si>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</si>
  <si>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</si>
  <si>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</si>
  <si>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</si>
  <si>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</si>
  <si>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</si>
  <si>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</si>
  <si>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</si>
  <si>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</si>
  <si>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</si>
  <si>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</si>
  <si>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</si>
  <si>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</si>
  <si>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</si>
  <si>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</si>
  <si>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</si>
  <si>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</si>
  <si>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</si>
  <si>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</si>
  <si>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</si>
  <si>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</si>
  <si>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</si>
  <si>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</si>
  <si>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</si>
  <si>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</si>
  <si>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</si>
  <si>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</si>
  <si>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</si>
  <si>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</si>
  <si>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</si>
  <si>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</si>
  <si>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</si>
  <si>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</si>
  <si>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</si>
  <si>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</si>
  <si>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</si>
  <si>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</si>
  <si>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</si>
  <si>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</si>
  <si>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</si>
  <si>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</si>
  <si>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</si>
  <si>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</si>
  <si>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</si>
  <si>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</si>
  <si>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</si>
  <si>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</si>
  <si>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</si>
  <si>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</si>
  <si>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</si>
  <si>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</si>
  <si>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</si>
  <si>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</si>
  <si>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</si>
  <si>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</si>
  <si>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</si>
  <si>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</si>
  <si>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</si>
  <si>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</si>
  <si>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</si>
  <si>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</si>
  <si>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</si>
  <si>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</si>
  <si>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</si>
  <si>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</si>
  <si>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</si>
  <si>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</si>
  <si>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</si>
  <si>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</si>
  <si>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</si>
  <si>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</si>
  <si>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</si>
  <si>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</si>
  <si>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</si>
  <si>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</si>
  <si>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</si>
  <si>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</si>
  <si>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</si>
  <si>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</si>
  <si>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</si>
  <si>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</si>
  <si>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</si>
  <si>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</si>
  <si>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</si>
  <si>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</si>
  <si>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</si>
  <si>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</si>
  <si>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</si>
  <si>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</si>
  <si>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</si>
  <si>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</si>
  <si>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</si>
  <si>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</si>
  <si>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</si>
  <si>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</si>
  <si>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</si>
  <si>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</si>
  <si>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</si>
  <si>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</si>
  <si>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</si>
  <si>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</si>
  <si>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</si>
  <si>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</si>
  <si>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</si>
  <si>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</si>
  <si>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</si>
  <si>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</si>
  <si>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</si>
  <si>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</si>
  <si>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</si>
  <si>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</si>
  <si>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</si>
  <si>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</si>
  <si>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</si>
  <si>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</si>
  <si>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</si>
  <si>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</si>
  <si>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</si>
  <si>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</si>
  <si>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</si>
  <si>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</si>
  <si>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</si>
  <si>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</si>
  <si>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</si>
  <si>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</si>
  <si>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</si>
  <si>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</si>
  <si>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</si>
  <si>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</si>
  <si>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</si>
  <si>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</si>
  <si>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</si>
  <si>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</si>
  <si>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</si>
  <si>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</si>
  <si>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</si>
  <si>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</si>
  <si>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</si>
  <si>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</si>
  <si>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</si>
  <si>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</si>
  <si>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</si>
  <si>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</si>
  <si>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</si>
  <si>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</si>
  <si>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</si>
  <si>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</si>
  <si>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</si>
  <si>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</si>
  <si>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</si>
  <si>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</si>
  <si>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</si>
  <si>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</si>
  <si>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</si>
  <si>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</si>
  <si>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</si>
  <si>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</si>
  <si>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</si>
  <si>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</si>
  <si>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</si>
  <si>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</si>
  <si>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</si>
  <si>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</si>
  <si>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</si>
  <si>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</si>
  <si>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</si>
  <si>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</si>
  <si>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</si>
  <si>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</si>
  <si>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</si>
  <si>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</si>
  <si>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</si>
  <si>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</si>
  <si>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</si>
  <si>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</si>
  <si>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</si>
  <si>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</si>
  <si>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</si>
  <si>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</si>
  <si>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</si>
  <si>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</si>
  <si>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</si>
  <si>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</si>
  <si>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</si>
  <si>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</si>
  <si>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</si>
  <si>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</si>
  <si>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</si>
  <si>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</si>
  <si>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</si>
  <si>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</si>
  <si>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</si>
  <si>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</si>
  <si>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</si>
  <si>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</si>
  <si>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</si>
  <si>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</si>
  <si>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</si>
  <si>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</si>
  <si>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</si>
  <si>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</si>
  <si>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</si>
  <si>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</si>
  <si>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</si>
  <si>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</si>
  <si>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</si>
  <si>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</si>
  <si>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</si>
  <si>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</si>
  <si>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</si>
  <si>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</si>
  <si>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</si>
  <si>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</si>
  <si>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</si>
  <si>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</si>
  <si>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</si>
  <si>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</si>
  <si>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</si>
  <si>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</si>
  <si>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</si>
  <si>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</si>
  <si>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</si>
  <si>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</si>
  <si>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</si>
  <si>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</si>
  <si>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</si>
  <si>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</si>
  <si>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</si>
  <si>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</si>
  <si>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</si>
  <si>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</si>
  <si>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</si>
  <si>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</si>
  <si>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</si>
  <si>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</si>
  <si>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</si>
  <si>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</si>
  <si>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</si>
  <si>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</si>
  <si>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</si>
  <si>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</si>
  <si>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</si>
  <si>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</si>
  <si>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</si>
  <si>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</si>
  <si>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</si>
  <si>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</si>
  <si>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</si>
  <si>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</si>
  <si>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</si>
  <si>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</si>
  <si>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</si>
  <si>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</si>
  <si>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</si>
  <si>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</si>
  <si>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</si>
  <si>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</si>
  <si>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</si>
  <si>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</si>
  <si>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</si>
  <si>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</si>
  <si>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</si>
  <si>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</si>
  <si>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</si>
  <si>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</si>
  <si>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</si>
  <si>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</si>
  <si>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</si>
  <si>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</si>
  <si>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</si>
  <si>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</si>
  <si>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</si>
  <si>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</si>
  <si>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</si>
  <si>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</si>
  <si>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</si>
  <si>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</si>
  <si>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</si>
  <si>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</si>
  <si>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</si>
  <si>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</si>
  <si>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</si>
  <si>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</si>
  <si>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</si>
  <si>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</si>
  <si>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</si>
  <si>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</si>
  <si>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</si>
  <si>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</si>
  <si>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</si>
  <si>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</si>
  <si>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</si>
  <si>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</si>
  <si>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</si>
  <si>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</si>
  <si>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</si>
  <si>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</si>
  <si>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</si>
  <si>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</si>
  <si>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</si>
  <si>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</si>
  <si>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</si>
  <si>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</si>
  <si>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</si>
  <si>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</si>
  <si>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</si>
  <si>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</si>
  <si>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</si>
  <si>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</si>
  <si>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</si>
  <si>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</si>
  <si>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</si>
  <si>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</si>
  <si>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</si>
  <si>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</si>
  <si>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</si>
  <si>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</si>
  <si>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</si>
  <si>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</si>
  <si>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</si>
  <si>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</si>
  <si>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</si>
  <si>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</si>
  <si>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</si>
  <si>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</si>
  <si>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</si>
  <si>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</si>
  <si>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</si>
  <si>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</si>
  <si>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</si>
  <si>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</si>
  <si>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</si>
  <si>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</si>
  <si>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</si>
  <si>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</si>
  <si>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</si>
  <si>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</si>
  <si>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</si>
  <si>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</si>
  <si>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</si>
  <si>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</si>
  <si>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</si>
  <si>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</si>
  <si>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</si>
  <si>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</si>
  <si>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</si>
  <si>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</si>
  <si>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</si>
  <si>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</si>
  <si>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</si>
  <si>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</si>
  <si>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</si>
  <si>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</si>
  <si>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</si>
  <si>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</si>
  <si>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</si>
  <si>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</si>
  <si>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</si>
  <si>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</si>
  <si>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</si>
  <si>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</si>
  <si>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</si>
  <si>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</si>
  <si>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</si>
  <si>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</si>
  <si>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</si>
  <si>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</si>
  <si>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</si>
  <si>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</si>
  <si>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</si>
  <si>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</si>
  <si>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</si>
  <si>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</si>
  <si>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</si>
  <si>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</si>
  <si>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</si>
  <si>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</si>
  <si>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</si>
  <si>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</si>
  <si>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</si>
  <si>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</si>
  <si>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</si>
  <si>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</si>
  <si>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</si>
  <si>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</si>
  <si>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</si>
  <si>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</si>
  <si>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</si>
  <si>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</si>
  <si>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</si>
  <si>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</si>
  <si>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</si>
  <si>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</si>
  <si>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</si>
  <si>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</si>
  <si>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</si>
  <si>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</si>
  <si>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</si>
  <si>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</si>
  <si>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</si>
  <si>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</si>
  <si>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</si>
  <si>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</si>
  <si>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</si>
  <si>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</si>
  <si>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</si>
  <si>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</si>
  <si>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</si>
  <si>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</si>
  <si>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</si>
  <si>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</si>
  <si>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</si>
  <si>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</si>
  <si>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</si>
  <si>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</si>
  <si>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</si>
  <si>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</si>
  <si>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</si>
  <si>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</si>
  <si>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</si>
  <si>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</si>
  <si>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</si>
  <si>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</si>
  <si>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</si>
  <si>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</si>
  <si>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</si>
  <si>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</si>
  <si>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</si>
  <si>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</si>
  <si>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</si>
  <si>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</si>
  <si>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</si>
  <si>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</si>
  <si>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</si>
  <si>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</si>
  <si>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</si>
  <si>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</si>
  <si>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</si>
  <si>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</si>
  <si>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</si>
  <si>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</si>
  <si>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</si>
  <si>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</si>
  <si>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</si>
  <si>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</si>
  <si>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</si>
  <si>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</si>
  <si>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</si>
  <si>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</si>
  <si>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</si>
  <si>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</si>
  <si>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</si>
  <si>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</si>
  <si>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</si>
  <si>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</si>
  <si>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</si>
  <si>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</si>
  <si>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</si>
  <si>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</si>
  <si>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</si>
  <si>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</si>
  <si>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</si>
  <si>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</si>
  <si>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</si>
  <si>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</si>
  <si>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</si>
  <si>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</si>
  <si>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</si>
  <si>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</si>
  <si>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</si>
  <si>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</si>
  <si>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</si>
  <si>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</si>
  <si>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</si>
  <si>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</si>
  <si>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</si>
  <si>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</si>
  <si>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</si>
  <si>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</si>
  <si>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</si>
  <si>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</si>
  <si>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</si>
  <si>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</si>
  <si>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</si>
  <si>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</si>
  <si>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</si>
  <si>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</si>
  <si>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</si>
  <si>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</si>
  <si>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</si>
  <si>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</si>
  <si>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</si>
  <si>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</si>
  <si>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</si>
  <si>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</si>
  <si>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</si>
  <si>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</si>
  <si>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</si>
  <si>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</si>
  <si>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</si>
  <si>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</si>
  <si>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</si>
  <si>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</si>
  <si>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</si>
  <si>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</si>
  <si>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</si>
  <si>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</si>
  <si>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</si>
  <si>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</si>
  <si>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</si>
  <si>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</si>
  <si>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</si>
  <si>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</si>
  <si>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</si>
  <si>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</si>
  <si>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</si>
  <si>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</si>
  <si>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</si>
  <si>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</si>
  <si>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</si>
  <si>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</si>
  <si>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</si>
  <si>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</si>
  <si>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</si>
  <si>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</si>
  <si>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</si>
  <si>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</si>
  <si>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</si>
  <si>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</si>
  <si>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</si>
  <si>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</si>
  <si>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</si>
  <si>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</si>
  <si>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</si>
  <si>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</si>
  <si>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</si>
  <si>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</si>
  <si>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</si>
  <si>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</si>
  <si>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</si>
  <si>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</si>
  <si>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</si>
  <si>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</si>
  <si>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</si>
  <si>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</si>
  <si>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</si>
  <si>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</si>
  <si>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</si>
  <si>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</si>
  <si>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</si>
  <si>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</si>
  <si>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</si>
  <si>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</si>
  <si>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</si>
  <si>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</si>
  <si>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</si>
  <si>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</si>
  <si>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</si>
  <si>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</si>
  <si>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</si>
  <si>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</si>
  <si>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</si>
  <si>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</si>
  <si>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</si>
  <si>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</si>
  <si>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</si>
  <si>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</si>
  <si>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</si>
  <si>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</si>
  <si>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</si>
  <si>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</si>
  <si>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</si>
  <si>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</si>
  <si>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</si>
  <si>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</si>
  <si>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</si>
  <si>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</si>
  <si>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</si>
  <si>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</si>
  <si>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</si>
  <si>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</si>
  <si>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</si>
  <si>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</si>
  <si>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</si>
  <si>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</si>
  <si>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</si>
  <si>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</si>
  <si>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</si>
  <si>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</si>
  <si>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</si>
  <si>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</si>
  <si>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</si>
  <si>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</si>
  <si>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</si>
  <si>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</si>
  <si>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</si>
  <si>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</si>
  <si>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</si>
  <si>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</si>
  <si>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</si>
  <si>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</si>
  <si>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</si>
  <si>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</si>
  <si>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</si>
  <si>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</si>
  <si>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</si>
  <si>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</si>
  <si>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</si>
  <si>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</si>
  <si>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</si>
  <si>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</si>
  <si>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</si>
  <si>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</si>
  <si>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</si>
  <si>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</si>
  <si>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</si>
  <si>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</si>
  <si>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</si>
  <si>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</si>
  <si>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</si>
  <si>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</si>
  <si>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</si>
  <si>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</si>
  <si>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</si>
  <si>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</si>
  <si>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</si>
  <si>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</si>
  <si>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</si>
  <si>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</si>
  <si>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</si>
  <si>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</si>
  <si>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</si>
  <si>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</si>
  <si>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</si>
  <si>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</si>
  <si>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</si>
  <si>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</si>
  <si>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</si>
  <si>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</si>
  <si>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</si>
  <si>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</si>
  <si>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</si>
  <si>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</si>
  <si>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</si>
  <si>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</si>
  <si>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</si>
  <si>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</si>
  <si>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</si>
  <si>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</si>
  <si>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</si>
  <si>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</si>
  <si>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</si>
  <si>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</si>
  <si>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</si>
  <si>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</si>
  <si>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</si>
  <si>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</si>
  <si>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</si>
  <si>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</si>
  <si>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</si>
  <si>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</si>
  <si>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</si>
  <si>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</si>
  <si>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</si>
  <si>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</si>
  <si>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</si>
  <si>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</si>
  <si>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</si>
  <si>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</si>
  <si>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</si>
  <si>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</si>
  <si>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</si>
  <si>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</si>
  <si>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</si>
  <si>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</si>
  <si>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</si>
  <si>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</si>
  <si>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</si>
  <si>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</si>
  <si>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</si>
  <si>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</si>
  <si>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</si>
  <si>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</si>
  <si>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</si>
  <si>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</si>
  <si>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</si>
  <si>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</si>
  <si>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</si>
  <si>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</si>
  <si>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</si>
  <si>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</si>
  <si>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</si>
  <si>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</si>
  <si>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</si>
  <si>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</si>
  <si>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</si>
  <si>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</si>
  <si>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</si>
  <si>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</si>
  <si>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</si>
  <si>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</si>
  <si>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</si>
  <si>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</si>
  <si>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</si>
  <si>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</si>
  <si>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</si>
  <si>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</si>
  <si>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</si>
  <si>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</si>
  <si>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</si>
  <si>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</si>
  <si>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</si>
  <si>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</si>
  <si>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</si>
  <si>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</si>
  <si>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</si>
  <si>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</si>
  <si>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</si>
  <si>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</si>
  <si>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</si>
  <si>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</si>
  <si>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</si>
  <si>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</si>
  <si>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</si>
  <si>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</si>
  <si>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</si>
  <si>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</si>
  <si>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</si>
  <si>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</si>
  <si>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</si>
  <si>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</si>
  <si>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</si>
  <si>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</si>
  <si>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</si>
  <si>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</si>
  <si>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</si>
  <si>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</si>
  <si>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</si>
  <si>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</si>
  <si>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</si>
  <si>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</si>
  <si>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</si>
  <si>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</si>
  <si>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</si>
  <si>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</si>
  <si>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</si>
  <si>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</si>
  <si>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</si>
  <si>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</si>
  <si>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</si>
  <si>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</si>
  <si>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</si>
  <si>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</si>
  <si>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</si>
  <si>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</si>
  <si>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</si>
  <si>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</si>
  <si>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</si>
  <si>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</si>
  <si>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</si>
  <si>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</si>
  <si>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</si>
  <si>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</si>
  <si>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</si>
  <si>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</si>
  <si>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</si>
  <si>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</si>
  <si>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</si>
  <si>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</si>
  <si>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</si>
  <si>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</si>
  <si>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</si>
  <si>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</si>
  <si>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</si>
  <si>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</si>
  <si>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</si>
  <si>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</si>
  <si>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</si>
  <si>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</si>
  <si>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</si>
  <si>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</si>
  <si>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</si>
  <si>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</si>
  <si>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</si>
  <si>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</si>
  <si>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</si>
  <si>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</si>
  <si>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</si>
  <si>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</si>
  <si>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</si>
  <si>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</si>
  <si>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</si>
  <si>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</si>
  <si>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</si>
  <si>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</si>
  <si>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</si>
  <si>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</si>
  <si>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</si>
  <si>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</si>
  <si>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</si>
  <si>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</si>
  <si>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</si>
  <si>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</si>
  <si>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</si>
  <si>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</si>
  <si>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</si>
  <si>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</si>
  <si>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</si>
  <si>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</si>
  <si>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</si>
  <si>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</si>
  <si>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</si>
  <si>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</si>
  <si>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</si>
  <si>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</si>
  <si>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</si>
  <si>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</si>
  <si>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</si>
  <si>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</si>
  <si>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</si>
  <si>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</si>
  <si>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</si>
  <si>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</si>
  <si>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</si>
  <si>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</si>
  <si>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</si>
  <si>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</si>
  <si>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</si>
  <si>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</si>
  <si>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</si>
  <si>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</si>
  <si>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</si>
  <si>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</si>
  <si>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</si>
  <si>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</si>
  <si>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</si>
  <si>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</si>
  <si>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</si>
  <si>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</si>
  <si>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</si>
  <si>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</si>
  <si>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</si>
  <si>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</si>
  <si>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</si>
  <si>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</si>
  <si>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</si>
  <si>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</si>
  <si>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</si>
  <si>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</si>
  <si>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</si>
  <si>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</si>
  <si>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</si>
  <si>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</si>
  <si>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</si>
  <si>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</si>
  <si>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</si>
  <si>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</si>
  <si>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</si>
  <si>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</si>
  <si>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</si>
  <si>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</si>
  <si>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</si>
  <si>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</si>
  <si>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</si>
  <si>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</si>
  <si>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</si>
  <si>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</si>
  <si>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</si>
  <si>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</si>
  <si>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</si>
  <si>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</si>
  <si>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</si>
  <si>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</si>
  <si>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</si>
  <si>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</si>
  <si>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</si>
  <si>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</si>
  <si>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</si>
  <si>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</si>
  <si>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</si>
  <si>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</si>
  <si>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</si>
  <si>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</si>
  <si>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</si>
  <si>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</si>
  <si>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</si>
  <si>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</si>
  <si>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</si>
  <si>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</si>
  <si>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</si>
  <si>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</si>
  <si>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</si>
  <si>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</si>
  <si>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</si>
  <si>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</si>
  <si>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</si>
  <si>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</si>
  <si>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</si>
  <si>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</si>
  <si>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</si>
  <si>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</si>
  <si>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</si>
  <si>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</si>
  <si>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</si>
  <si>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</si>
  <si>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</si>
  <si>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</si>
  <si>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</si>
  <si>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</si>
  <si>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</si>
  <si>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</si>
  <si>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</si>
  <si>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</si>
  <si>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</si>
  <si>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</si>
  <si>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</si>
  <si>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</si>
  <si>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</si>
  <si>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</si>
  <si>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</si>
  <si>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</si>
  <si>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</si>
  <si>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</si>
  <si>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</si>
  <si>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</si>
  <si>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</si>
  <si>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</si>
  <si>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</si>
  <si>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</si>
  <si>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</si>
  <si>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</si>
  <si>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</si>
  <si>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</si>
  <si>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</si>
  <si>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</si>
  <si>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</si>
  <si>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</si>
  <si>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</si>
  <si>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</si>
  <si>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</si>
  <si>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</si>
  <si>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</si>
  <si>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</si>
  <si>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</si>
  <si>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</si>
  <si>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</si>
  <si>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</si>
  <si>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</si>
  <si>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</si>
  <si>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</si>
  <si>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</si>
  <si>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</si>
  <si>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</si>
  <si>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</si>
  <si>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</si>
  <si>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</si>
  <si>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</si>
  <si>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</si>
  <si>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</si>
  <si>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</si>
  <si>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</si>
  <si>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</si>
  <si>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</si>
  <si>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</si>
  <si>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</si>
  <si>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</si>
  <si>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</si>
  <si>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</si>
  <si>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</si>
  <si>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</si>
  <si>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</si>
  <si>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</si>
  <si>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</si>
  <si>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</si>
  <si>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</si>
  <si>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</si>
  <si>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</si>
  <si>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</si>
  <si>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</si>
  <si>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</si>
  <si>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</si>
  <si>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</si>
  <si>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</si>
  <si>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</si>
  <si>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</si>
  <si>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</si>
  <si>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</si>
  <si>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</si>
  <si>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</si>
  <si>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</si>
  <si>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</si>
  <si>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</si>
  <si>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</si>
  <si>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</si>
  <si>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</si>
  <si>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</si>
  <si>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</si>
  <si>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</si>
  <si>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</si>
  <si>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</si>
  <si>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</si>
  <si>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</si>
  <si>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</si>
  <si>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</si>
  <si>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</si>
  <si>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</si>
  <si>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</si>
  <si>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</si>
  <si>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</si>
  <si>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</si>
  <si>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</si>
  <si>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</si>
  <si>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</si>
  <si>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</si>
  <si>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</si>
  <si>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</si>
  <si>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</si>
  <si>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</si>
  <si>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</si>
  <si>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</si>
  <si>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</si>
  <si>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</si>
  <si>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</si>
  <si>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</si>
  <si>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</si>
  <si>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</si>
  <si>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</si>
  <si>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</si>
  <si>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</si>
  <si>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</si>
  <si>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</si>
  <si>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</si>
  <si>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</si>
  <si>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</si>
  <si>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</si>
  <si>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</si>
  <si>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</si>
  <si>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</si>
  <si>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</si>
  <si>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</si>
  <si>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</si>
  <si>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</si>
  <si>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</si>
  <si>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</si>
  <si>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</si>
  <si>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</si>
  <si>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</si>
  <si>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</si>
  <si>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</si>
  <si>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</si>
  <si>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</si>
  <si>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</si>
  <si>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</si>
  <si>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</si>
  <si>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</si>
  <si>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</si>
  <si>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</si>
  <si>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</si>
  <si>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</si>
  <si>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</si>
  <si>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</si>
  <si>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</si>
  <si>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</si>
  <si>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</si>
  <si>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</si>
  <si>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</si>
  <si>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</si>
  <si>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</si>
  <si>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</si>
  <si>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</si>
  <si>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</si>
  <si>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</si>
  <si>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</si>
  <si>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</si>
  <si>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</si>
  <si>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</si>
  <si>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</si>
  <si>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</si>
  <si>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</si>
  <si>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</si>
  <si>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</si>
  <si>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</si>
  <si>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</si>
  <si>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</si>
  <si>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</si>
  <si>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</si>
  <si>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</si>
  <si>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</si>
  <si>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</si>
  <si>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</si>
  <si>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</si>
  <si>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</si>
  <si>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</si>
  <si>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</si>
  <si>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</si>
  <si>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</si>
  <si>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</si>
  <si>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</si>
  <si>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</si>
  <si>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</si>
  <si>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</si>
  <si>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</si>
  <si>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</si>
  <si>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</si>
  <si>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</si>
  <si>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</si>
  <si>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</si>
  <si>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</si>
  <si>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</si>
  <si>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</si>
  <si>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</si>
  <si>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</si>
  <si>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</si>
  <si>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</si>
  <si>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</si>
  <si>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</si>
  <si>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</si>
  <si>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</si>
  <si>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</si>
  <si>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</si>
  <si>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</si>
  <si>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</si>
  <si>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</si>
  <si>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</si>
  <si>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</si>
  <si>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</si>
  <si>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</si>
  <si>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</si>
  <si>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</si>
  <si>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</si>
  <si>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</si>
  <si>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</si>
  <si>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</si>
  <si>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</si>
  <si>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</si>
  <si>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</si>
  <si>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</si>
  <si>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</si>
  <si>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</si>
  <si>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</si>
  <si>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</si>
  <si>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</si>
  <si>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</si>
  <si>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</si>
  <si>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</si>
  <si>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</si>
  <si>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</si>
  <si>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</si>
  <si>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</si>
  <si>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</si>
  <si>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</si>
  <si>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</si>
  <si>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</si>
  <si>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</si>
  <si>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</si>
  <si>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</si>
  <si>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</si>
  <si>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</si>
  <si>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</si>
  <si>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</si>
  <si>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</si>
  <si>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</si>
  <si>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</si>
  <si>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</si>
  <si>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</si>
  <si>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</si>
  <si>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</si>
  <si>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</si>
  <si>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</si>
  <si>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</si>
  <si>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</si>
  <si>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</si>
  <si>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</si>
  <si>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</si>
  <si>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</si>
  <si>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</si>
  <si>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</si>
  <si>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</si>
  <si>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</si>
  <si>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</si>
  <si>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</si>
  <si>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</si>
  <si>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</si>
  <si>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</si>
  <si>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</si>
  <si>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</si>
  <si>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</si>
  <si>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</si>
  <si>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</si>
  <si>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</si>
  <si>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</si>
  <si>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</si>
  <si>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</si>
  <si>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</si>
  <si>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</si>
  <si>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</si>
  <si>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</si>
  <si>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</si>
  <si>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</si>
  <si>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</si>
  <si>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</si>
  <si>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</si>
  <si>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</si>
  <si>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</si>
  <si>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</si>
  <si>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</si>
  <si>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</si>
  <si>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</si>
  <si>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</si>
  <si>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</si>
  <si>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</si>
  <si>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</si>
  <si>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</si>
  <si>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</si>
  <si>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</si>
  <si>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</si>
  <si>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</si>
  <si>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</si>
  <si>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</si>
  <si>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</si>
  <si>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</si>
  <si>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</si>
  <si>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</si>
  <si>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</si>
  <si>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</si>
  <si>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</si>
  <si>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</si>
  <si>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</si>
  <si>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</si>
  <si>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</si>
  <si>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</si>
  <si>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</si>
  <si>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</si>
  <si>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</si>
  <si>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</si>
  <si>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</si>
  <si>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</si>
  <si>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</si>
  <si>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</si>
  <si>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</si>
  <si>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</si>
  <si>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</si>
  <si>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</si>
  <si>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</si>
  <si>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</si>
  <si>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</si>
  <si>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</si>
  <si>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</si>
  <si>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</si>
  <si>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</si>
  <si>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</si>
  <si>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</si>
  <si>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</si>
  <si>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</si>
  <si>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</si>
  <si>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</si>
  <si>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</si>
  <si>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</si>
  <si>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</si>
  <si>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</si>
  <si>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</si>
  <si>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</si>
  <si>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</si>
  <si>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</si>
  <si>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</si>
  <si>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</si>
  <si>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</si>
  <si>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</si>
  <si>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</si>
  <si>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</si>
  <si>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</si>
  <si>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</si>
  <si>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</si>
  <si>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</si>
  <si>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</si>
  <si>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</si>
  <si>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</si>
  <si>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</si>
  <si>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</si>
  <si>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</si>
  <si>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</si>
  <si>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</si>
  <si>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</si>
  <si>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</si>
  <si>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</si>
  <si>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</si>
  <si>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</si>
  <si>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</si>
  <si>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</si>
  <si>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</si>
  <si>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</si>
  <si>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</si>
  <si>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</si>
  <si>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</si>
  <si>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</si>
  <si>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</si>
  <si>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</si>
  <si>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</si>
  <si>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</si>
  <si>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</si>
  <si>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</si>
  <si>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</si>
  <si>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</si>
  <si>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</si>
  <si>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</si>
  <si>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</si>
  <si>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</si>
  <si>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</si>
  <si>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</si>
  <si>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</si>
  <si>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</si>
  <si>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</si>
  <si>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</si>
  <si>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</si>
  <si>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</si>
  <si>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</si>
  <si>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</si>
  <si>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</si>
  <si>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</si>
  <si>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</si>
  <si>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</si>
  <si>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</si>
  <si>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</si>
  <si>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</si>
  <si>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</si>
  <si>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</si>
  <si>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</si>
  <si>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</si>
  <si>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</si>
  <si>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</si>
  <si>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</si>
  <si>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</si>
  <si>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</si>
  <si>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</si>
  <si>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</si>
  <si>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</si>
  <si>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</si>
  <si>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</si>
  <si>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</si>
  <si>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</si>
  <si>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</si>
  <si>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</si>
  <si>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</si>
  <si>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</si>
  <si>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</si>
  <si>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</si>
  <si>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</si>
  <si>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</si>
  <si>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</si>
  <si>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</si>
  <si>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</si>
  <si>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</si>
  <si>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</si>
  <si>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</si>
  <si>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</si>
  <si>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</si>
  <si>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</si>
  <si>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</si>
  <si>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</si>
  <si>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</si>
  <si>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</si>
  <si>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</si>
  <si>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</si>
  <si>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</si>
  <si>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</si>
  <si>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</si>
  <si>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</si>
  <si>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</si>
  <si>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</si>
  <si>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</si>
  <si>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</si>
  <si>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</si>
  <si>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</si>
  <si>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</si>
  <si>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</si>
  <si>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</si>
  <si>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</si>
  <si>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</si>
  <si>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</si>
  <si>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</si>
  <si>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</si>
  <si>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</si>
  <si>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</si>
  <si>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</si>
  <si>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</si>
  <si>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</si>
  <si>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</si>
  <si>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</si>
  <si>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</si>
  <si>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</si>
  <si>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</si>
  <si>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</si>
  <si>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</si>
  <si>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</si>
  <si>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</si>
  <si>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</si>
  <si>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</si>
  <si>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</si>
  <si>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</si>
  <si>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</si>
  <si>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</si>
  <si>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</si>
  <si>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</si>
  <si>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</si>
  <si>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</si>
  <si>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</si>
  <si>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</si>
  <si>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</si>
  <si>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</si>
  <si>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</si>
  <si>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</si>
  <si>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</si>
  <si>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</si>
  <si>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</si>
  <si>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</si>
  <si>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</si>
  <si>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</si>
  <si>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</si>
  <si>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</si>
  <si>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</si>
  <si>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</si>
  <si>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</si>
  <si>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</si>
  <si>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</si>
  <si>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</si>
  <si>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</si>
  <si>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</si>
  <si>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</si>
  <si>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</si>
  <si>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</si>
  <si>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</si>
  <si>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</si>
  <si>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</si>
  <si>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</si>
  <si>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</si>
  <si>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</si>
  <si>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</si>
  <si>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</si>
  <si>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</si>
  <si>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</si>
  <si>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</si>
  <si>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</si>
  <si>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</si>
  <si>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</si>
  <si>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</si>
  <si>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</si>
  <si>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</si>
  <si>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</si>
  <si>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</si>
  <si>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</si>
  <si>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</si>
  <si>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</si>
  <si>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</si>
  <si>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</si>
  <si>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</si>
  <si>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</si>
  <si>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</si>
  <si>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</si>
  <si>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</si>
  <si>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</si>
  <si>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</si>
  <si>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</si>
  <si>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</si>
  <si>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</si>
  <si>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</si>
  <si>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</si>
  <si>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</si>
  <si>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</si>
  <si>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</si>
  <si>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</si>
  <si>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</si>
  <si>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</si>
  <si>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</si>
  <si>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</si>
  <si>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</si>
  <si>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</si>
  <si>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</si>
  <si>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</si>
  <si>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</si>
  <si>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</si>
  <si>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</si>
  <si>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</si>
  <si>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</si>
  <si>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</si>
  <si>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</si>
  <si>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</si>
  <si>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</si>
  <si>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</si>
  <si>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</si>
  <si>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</si>
  <si>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</si>
  <si>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</si>
  <si>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</si>
  <si>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</si>
  <si>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</si>
  <si>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</si>
  <si>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</si>
  <si>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</si>
  <si>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</si>
  <si>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</si>
  <si>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</si>
  <si>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</si>
  <si>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</si>
  <si>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</si>
  <si>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</si>
  <si>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</si>
  <si>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</si>
  <si>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</si>
  <si>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</si>
  <si>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</si>
  <si>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</si>
  <si>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</si>
  <si>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</si>
  <si>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</si>
  <si>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</si>
  <si>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</si>
  <si>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</si>
  <si>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</si>
  <si>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</si>
  <si>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</si>
  <si>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</si>
  <si>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</si>
  <si>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</si>
  <si>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</si>
  <si>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</si>
  <si>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</si>
  <si>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</si>
  <si>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</si>
  <si>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</si>
  <si>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</si>
  <si>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</si>
  <si>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</si>
  <si>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</si>
  <si>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</si>
  <si>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</si>
  <si>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</si>
  <si>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</si>
  <si>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</si>
  <si>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</si>
  <si>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</si>
  <si>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</si>
  <si>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</si>
  <si>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</si>
  <si>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</si>
  <si>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</si>
  <si>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</si>
  <si>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</si>
  <si>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</si>
  <si>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</si>
  <si>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</si>
  <si>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</si>
  <si>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</si>
  <si>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</si>
  <si>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</si>
  <si>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</si>
  <si>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</si>
  <si>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</si>
  <si>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</si>
  <si>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</si>
  <si>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</si>
  <si>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</si>
  <si>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</si>
  <si>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</si>
  <si>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</si>
  <si>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</si>
  <si>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</si>
  <si>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</si>
  <si>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</si>
  <si>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</si>
  <si>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</si>
  <si>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</si>
  <si>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</si>
  <si>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</si>
  <si>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</si>
  <si>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</si>
  <si>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</si>
  <si>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</si>
  <si>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</si>
  <si>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</si>
  <si>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</si>
  <si>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</si>
  <si>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</si>
  <si>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</si>
  <si>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</si>
  <si>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</si>
  <si>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</si>
  <si>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</si>
  <si>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</si>
  <si>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</si>
  <si>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</si>
  <si>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</si>
  <si>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</si>
  <si>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</si>
  <si>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</si>
  <si>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</si>
  <si>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</si>
  <si>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</si>
  <si>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</si>
  <si>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</si>
  <si>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</si>
  <si>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</si>
  <si>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</si>
  <si>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</si>
  <si>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</si>
  <si>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</si>
  <si>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</si>
  <si>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</si>
  <si>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</si>
  <si>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</si>
  <si>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</si>
  <si>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</si>
  <si>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</si>
  <si>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</si>
  <si>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</si>
  <si>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</si>
  <si>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</si>
  <si>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</si>
  <si>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</si>
  <si>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</si>
  <si>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</si>
  <si>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</si>
  <si>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</si>
  <si>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</si>
  <si>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</si>
  <si>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</si>
  <si>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</si>
  <si>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</si>
  <si>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</si>
  <si>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</si>
  <si>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</si>
  <si>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</si>
  <si>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</si>
  <si>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</si>
  <si>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</si>
  <si>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</si>
  <si>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</si>
  <si>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</si>
  <si>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</si>
  <si>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</si>
  <si>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</si>
  <si>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</si>
  <si>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</si>
  <si>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</si>
  <si>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</si>
  <si>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</si>
  <si>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</si>
  <si>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</si>
  <si>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</si>
  <si>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</si>
  <si>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</si>
  <si>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</si>
  <si>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</si>
  <si>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</si>
  <si>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</si>
  <si>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</si>
  <si>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</si>
  <si>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</si>
  <si>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</si>
  <si>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</si>
  <si>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</si>
  <si>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</si>
  <si>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</si>
  <si>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</si>
  <si>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</si>
  <si>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</si>
  <si>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</si>
  <si>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</si>
  <si>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</si>
  <si>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</si>
  <si>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</si>
  <si>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</si>
  <si>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</si>
  <si>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</si>
  <si>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</si>
  <si>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</si>
  <si>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</si>
  <si>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</si>
  <si>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</si>
  <si>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</si>
  <si>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</si>
  <si>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</si>
  <si>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</si>
  <si>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</si>
  <si>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</si>
  <si>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</si>
  <si>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</si>
  <si>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</si>
  <si>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</si>
  <si>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</si>
  <si>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</si>
  <si>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</si>
  <si>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</si>
  <si>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</si>
  <si>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</si>
  <si>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</si>
  <si>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</si>
  <si>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</si>
  <si>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</si>
  <si>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</si>
  <si>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</si>
  <si>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</si>
  <si>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</si>
  <si>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</si>
  <si>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</si>
  <si>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</si>
  <si>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</si>
  <si>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</si>
  <si>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</si>
  <si>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</si>
  <si>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</si>
  <si>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</si>
  <si>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</si>
  <si>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</si>
  <si>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</si>
  <si>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</si>
  <si>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</si>
  <si>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</si>
  <si>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</si>
  <si>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</si>
  <si>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</si>
  <si>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</si>
  <si>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</si>
  <si>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</si>
  <si>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</si>
  <si>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</si>
  <si>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</si>
  <si>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</si>
  <si>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</si>
  <si>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</si>
  <si>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</si>
  <si>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</si>
  <si>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</si>
  <si>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</si>
  <si>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</si>
  <si>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</si>
  <si>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</si>
  <si>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</si>
  <si>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</si>
  <si>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</si>
  <si>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</si>
  <si>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</si>
  <si>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</si>
  <si>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</si>
  <si>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</si>
  <si>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</si>
  <si>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</si>
  <si>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</si>
  <si>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</si>
  <si>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</si>
  <si>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</si>
  <si>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</si>
  <si>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</si>
  <si>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</si>
  <si>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</si>
  <si>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</si>
  <si>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</si>
  <si>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</si>
  <si>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</si>
  <si>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</si>
  <si>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</si>
  <si>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</si>
  <si>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</si>
  <si>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</si>
  <si>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</si>
  <si>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</si>
  <si>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</si>
  <si>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</si>
  <si>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</si>
  <si>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</si>
  <si>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</si>
  <si>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</si>
  <si>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</si>
  <si>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</si>
  <si>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</si>
  <si>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</si>
  <si>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</si>
  <si>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</si>
  <si>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</si>
  <si>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</si>
  <si>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</si>
  <si>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</si>
  <si>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</si>
  <si>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</si>
  <si>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</si>
  <si>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</si>
  <si>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</si>
  <si>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</si>
  <si>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</si>
  <si>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</si>
  <si>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</si>
  <si>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</si>
  <si>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</si>
  <si>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</si>
  <si>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</si>
  <si>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</si>
  <si>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</si>
  <si>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</si>
  <si>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</si>
  <si>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</si>
  <si>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</si>
  <si>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</si>
  <si>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</si>
  <si>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</si>
  <si>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</si>
  <si>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</si>
  <si>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</si>
  <si>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</si>
  <si>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</si>
  <si>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</si>
  <si>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</si>
  <si>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</si>
  <si>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</si>
  <si>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</si>
  <si>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</si>
  <si>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</si>
  <si>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</si>
  <si>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</si>
  <si>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</si>
  <si>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</si>
  <si>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</si>
  <si>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</si>
  <si>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</si>
  <si>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</si>
  <si>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</si>
  <si>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</si>
  <si>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</si>
  <si>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</si>
  <si>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</si>
  <si>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</si>
  <si>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</si>
  <si>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</si>
  <si>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</si>
  <si>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</si>
  <si>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</si>
  <si>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</si>
  <si>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</si>
  <si>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</si>
  <si>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</si>
  <si>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</si>
  <si>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</si>
  <si>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</si>
  <si>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</si>
  <si>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</si>
  <si>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</si>
  <si>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</si>
  <si>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</si>
  <si>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</si>
  <si>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</si>
  <si>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</si>
  <si>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</si>
  <si>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</si>
  <si>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</si>
  <si>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</si>
  <si>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</si>
  <si>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</si>
  <si>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</si>
  <si>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</si>
  <si>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</si>
  <si>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</si>
  <si>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</si>
  <si>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</si>
  <si>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</si>
  <si>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</si>
  <si>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</si>
  <si>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</si>
  <si>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</si>
  <si>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</si>
  <si>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</si>
  <si>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</si>
  <si>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</si>
  <si>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</si>
  <si>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</si>
  <si>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</si>
  <si>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</si>
  <si>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</si>
  <si>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</si>
  <si>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</si>
  <si>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</si>
  <si>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</si>
  <si>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</si>
  <si>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</si>
  <si>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</si>
  <si>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</si>
  <si>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</si>
  <si>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</si>
  <si>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</si>
  <si>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</si>
  <si>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</si>
  <si>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</si>
  <si>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</si>
  <si>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</si>
  <si>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</si>
  <si>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</si>
  <si>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</si>
  <si>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</si>
  <si>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</si>
  <si>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</si>
  <si>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</si>
  <si>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</si>
  <si>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</si>
  <si>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</si>
  <si>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</si>
  <si>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</si>
  <si>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</si>
  <si>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</si>
  <si>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</si>
  <si>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</si>
  <si>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</si>
  <si>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</si>
  <si>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</si>
  <si>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</si>
  <si>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</si>
  <si>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</si>
  <si>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</si>
  <si>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</si>
  <si>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</si>
  <si>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</si>
  <si>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</si>
  <si>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</si>
  <si>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</si>
  <si>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</si>
  <si>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</si>
  <si>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</si>
  <si>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</si>
  <si>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</si>
  <si>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</si>
  <si>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</si>
  <si>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</si>
  <si>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</si>
  <si>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</si>
  <si>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</si>
  <si>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</si>
  <si>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</si>
  <si>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</si>
  <si>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</si>
  <si>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</si>
  <si>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</si>
  <si>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</si>
  <si>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</si>
  <si>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</si>
  <si>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</si>
  <si>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</si>
  <si>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</si>
  <si>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</si>
  <si>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</si>
  <si>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</si>
  <si>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</si>
  <si>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</si>
  <si>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</si>
  <si>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</si>
  <si>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</si>
  <si>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</si>
  <si>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</si>
  <si>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</si>
  <si>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</si>
  <si>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</si>
  <si>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</si>
  <si>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</si>
  <si>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</si>
  <si>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</si>
  <si>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</si>
  <si>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</si>
  <si>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</si>
  <si>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</si>
  <si>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</si>
  <si>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</si>
  <si>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</si>
  <si>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</si>
  <si>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</si>
  <si>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</si>
  <si>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</si>
  <si>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</si>
  <si>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</si>
  <si>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</si>
  <si>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</si>
  <si>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</si>
  <si>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</si>
  <si>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</si>
  <si>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</si>
  <si>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</si>
  <si>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</si>
  <si>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</si>
  <si>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</si>
  <si>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</si>
  <si>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</si>
  <si>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</si>
  <si>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</si>
  <si>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</si>
  <si>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</si>
  <si>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</si>
  <si>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</si>
  <si>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</si>
  <si>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</si>
  <si>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</si>
  <si>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</si>
  <si>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</si>
  <si>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</si>
  <si>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</si>
  <si>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</si>
  <si>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</si>
  <si>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</si>
  <si>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</si>
  <si>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</si>
  <si>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</si>
  <si>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</si>
  <si>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</si>
  <si>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</si>
  <si>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</si>
  <si>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</si>
  <si>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</si>
  <si>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</si>
  <si>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</si>
  <si>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</si>
  <si>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</si>
  <si>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</si>
  <si>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</si>
  <si>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</si>
  <si>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</si>
  <si>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</si>
  <si>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</si>
  <si>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</si>
  <si>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</si>
  <si>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</si>
  <si>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</si>
  <si>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</si>
  <si>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</si>
  <si>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</si>
  <si>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</si>
  <si>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</si>
  <si>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</si>
  <si>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</si>
  <si>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</si>
  <si>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</si>
  <si>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</si>
  <si>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</si>
  <si>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</si>
  <si>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</si>
  <si>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</si>
  <si>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</si>
  <si>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</si>
  <si>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</si>
  <si>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</si>
  <si>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</si>
  <si>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</si>
  <si>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</si>
  <si>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</si>
  <si>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</si>
  <si>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</si>
  <si>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</si>
  <si>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</si>
  <si>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</si>
  <si>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</si>
  <si>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</si>
  <si>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</si>
  <si>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</si>
  <si>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</si>
  <si>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</si>
  <si>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</si>
  <si>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</si>
  <si>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</si>
  <si>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</si>
  <si>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</si>
  <si>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</si>
  <si>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</si>
  <si>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</si>
  <si>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</si>
  <si>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</si>
  <si>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</si>
  <si>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</si>
  <si>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</si>
  <si>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</si>
  <si>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</si>
  <si>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</si>
  <si>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</si>
  <si>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</si>
  <si>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</si>
  <si>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</si>
  <si>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</si>
  <si>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</si>
  <si>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</si>
  <si>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</si>
  <si>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</si>
  <si>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</si>
  <si>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</si>
  <si>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</si>
  <si>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</si>
  <si>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</si>
  <si>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</si>
  <si>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</si>
  <si>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</si>
  <si>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</si>
  <si>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</si>
  <si>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</si>
  <si>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</si>
  <si>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</si>
  <si>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</si>
  <si>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</si>
  <si>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</si>
  <si>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</si>
  <si>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</si>
  <si>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</si>
  <si>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</si>
  <si>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</si>
  <si>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</si>
  <si>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</si>
  <si>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</si>
  <si>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</si>
  <si>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</si>
  <si>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</si>
  <si>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</si>
  <si>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</si>
  <si>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</si>
  <si>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</si>
  <si>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</si>
  <si>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</si>
  <si>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</si>
  <si>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</si>
  <si>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</si>
  <si>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</si>
  <si>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</si>
  <si>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</si>
  <si>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</si>
  <si>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</si>
  <si>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</si>
  <si>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</si>
  <si>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</si>
  <si>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</si>
  <si>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</si>
  <si>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</si>
  <si>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</si>
  <si>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</si>
  <si>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</si>
  <si>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</si>
  <si>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</si>
  <si>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</si>
  <si>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</si>
  <si>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</si>
  <si>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</si>
  <si>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</si>
  <si>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</si>
  <si>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</si>
  <si>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</si>
  <si>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</si>
  <si>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</si>
  <si>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</si>
  <si>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</si>
  <si>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</si>
  <si>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</si>
  <si>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</si>
  <si>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</si>
  <si>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</si>
  <si>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</si>
  <si>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</si>
  <si>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</si>
  <si>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</si>
  <si>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</si>
  <si>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</si>
  <si>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</si>
  <si>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</si>
  <si>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</si>
  <si>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</si>
  <si>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</si>
  <si>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</si>
  <si>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</si>
  <si>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</si>
  <si>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</si>
  <si>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</si>
  <si>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</si>
  <si>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</si>
  <si>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</si>
  <si>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</si>
  <si>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</si>
  <si>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</si>
  <si>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</si>
  <si>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</si>
  <si>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</si>
  <si>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</si>
  <si>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</si>
  <si>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</si>
  <si>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</si>
  <si>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</si>
  <si>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</si>
  <si>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</si>
  <si>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</si>
  <si>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</si>
  <si>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</si>
  <si>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</si>
  <si>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</si>
  <si>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</si>
  <si>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</si>
  <si>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</si>
  <si>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</si>
  <si>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</si>
  <si>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</si>
  <si>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</si>
  <si>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</si>
  <si>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</si>
  <si>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</si>
  <si>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</si>
  <si>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</si>
  <si>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</si>
  <si>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</si>
  <si>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</si>
  <si>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</si>
  <si>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</si>
  <si>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</si>
  <si>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</si>
  <si>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</si>
  <si>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</si>
  <si>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</si>
  <si>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</si>
  <si>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</si>
  <si>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</si>
  <si>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</si>
  <si>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</si>
  <si>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</si>
  <si>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</si>
  <si>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</si>
  <si>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</si>
  <si>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</si>
  <si>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</si>
  <si>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</si>
  <si>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</si>
  <si>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</si>
  <si>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</si>
  <si>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</si>
  <si>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</si>
  <si>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</si>
  <si>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</si>
  <si>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</si>
  <si>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</si>
  <si>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</si>
  <si>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</si>
  <si>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</si>
  <si>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</si>
  <si>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</si>
  <si>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</si>
  <si>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</si>
  <si>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</si>
  <si>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</si>
  <si>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</si>
  <si>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</si>
  <si>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</si>
  <si>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</si>
  <si>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</si>
  <si>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</si>
  <si>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</si>
  <si>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</si>
  <si>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</si>
  <si>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</si>
  <si>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</si>
  <si>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</si>
  <si>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</si>
  <si>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</si>
  <si>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</si>
  <si>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</si>
  <si>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</si>
  <si>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</si>
  <si>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</si>
  <si>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</si>
  <si>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</si>
  <si>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</si>
  <si>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</si>
  <si>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</si>
  <si>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</si>
  <si>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</si>
  <si>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</si>
  <si>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</si>
  <si>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</si>
  <si>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</si>
  <si>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</si>
  <si>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</si>
  <si>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</si>
  <si>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</si>
  <si>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</si>
  <si>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</si>
  <si>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</si>
  <si>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</si>
  <si>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</si>
  <si>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</si>
  <si>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</si>
  <si>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</si>
  <si>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</si>
  <si>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</si>
  <si>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</si>
  <si>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</si>
  <si>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</si>
  <si>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</si>
  <si>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</si>
  <si>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</si>
  <si>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</si>
  <si>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</si>
  <si>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</si>
  <si>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</si>
  <si>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</si>
  <si>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</si>
  <si>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</si>
  <si>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</si>
  <si>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</si>
  <si>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</si>
  <si>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</si>
  <si>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</si>
  <si>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</si>
  <si>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</si>
  <si>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</si>
  <si>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</si>
  <si>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</si>
  <si>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</si>
  <si>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</si>
  <si>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</si>
  <si>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</si>
  <si>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</si>
  <si>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</si>
  <si>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</si>
  <si>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</si>
  <si>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</si>
  <si>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</si>
  <si>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</si>
  <si>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</si>
  <si>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</si>
  <si>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</si>
  <si>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</si>
  <si>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</si>
  <si>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</si>
  <si>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</si>
  <si>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</si>
  <si>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</si>
  <si>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</si>
  <si>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</si>
  <si>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</si>
  <si>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</si>
  <si>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</si>
  <si>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</si>
  <si>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</si>
  <si>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</si>
  <si>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</si>
  <si>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</si>
  <si>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</si>
  <si>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</si>
  <si>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</si>
  <si>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</si>
  <si>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</si>
  <si>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</si>
  <si>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</si>
  <si>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</si>
  <si>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</si>
  <si>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</si>
  <si>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</si>
  <si>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</si>
  <si>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</si>
  <si>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</si>
  <si>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</si>
  <si>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</si>
  <si>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</si>
  <si>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</si>
  <si>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</si>
  <si>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</si>
  <si>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</si>
  <si>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</si>
  <si>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</si>
  <si>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</si>
  <si>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</si>
  <si>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</si>
  <si>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</si>
  <si>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</si>
  <si>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</si>
  <si>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</si>
  <si>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</si>
  <si>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</si>
  <si>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</si>
  <si>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</si>
  <si>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</si>
  <si>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</si>
  <si>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</si>
  <si>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</si>
  <si>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</si>
  <si>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</si>
  <si>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</si>
  <si>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</si>
  <si>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</si>
  <si>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</si>
  <si>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</si>
  <si>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</si>
  <si>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</si>
  <si>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</si>
  <si>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</si>
  <si>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</si>
  <si>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</si>
  <si>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</si>
  <si>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</si>
  <si>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</si>
  <si>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</si>
  <si>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</si>
  <si>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</si>
  <si>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</si>
  <si>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</si>
  <si>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</si>
  <si>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</si>
  <si>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</si>
  <si>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</si>
  <si>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</si>
  <si>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</si>
  <si>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</si>
  <si>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</si>
  <si>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</si>
  <si>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</si>
  <si>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</si>
  <si>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</si>
  <si>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</si>
  <si>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</si>
  <si>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</si>
  <si>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</si>
  <si>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</si>
  <si>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</si>
  <si>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</si>
  <si>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</si>
  <si>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</si>
  <si>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</si>
  <si>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</si>
  <si>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</si>
  <si>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</si>
  <si>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</si>
  <si>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</si>
  <si>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</si>
  <si>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</si>
  <si>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</si>
  <si>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</si>
  <si>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</si>
  <si>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</si>
  <si>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</si>
  <si>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</si>
  <si>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</si>
  <si>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</si>
  <si>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</si>
  <si>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</si>
  <si>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</si>
  <si>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</si>
  <si>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</si>
  <si>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</si>
  <si>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</si>
  <si>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</si>
  <si>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</si>
  <si>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</si>
  <si>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</si>
  <si>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</si>
  <si>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</si>
  <si>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</si>
  <si>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</si>
  <si>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</si>
  <si>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</si>
  <si>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</si>
  <si>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</si>
  <si>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</si>
  <si>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</si>
  <si>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</si>
  <si>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</si>
  <si>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</si>
  <si>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</si>
  <si>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</si>
  <si>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</si>
  <si>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</si>
  <si>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</si>
  <si>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</si>
  <si>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</si>
  <si>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</si>
  <si>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</si>
  <si>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</si>
  <si>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</si>
  <si>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</si>
  <si>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</si>
  <si>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</si>
  <si>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</si>
  <si>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</si>
  <si>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</si>
  <si>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</si>
  <si>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</si>
  <si>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</si>
  <si>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</si>
  <si>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</si>
  <si>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</si>
  <si>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</si>
  <si>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</si>
  <si>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</si>
  <si>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</si>
  <si>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</si>
  <si>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</si>
  <si>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</si>
  <si>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</si>
  <si>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</si>
  <si>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</si>
  <si>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</si>
  <si>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</si>
  <si>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</si>
  <si>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</si>
  <si>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</si>
  <si>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</si>
  <si>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</si>
  <si>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</si>
  <si>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</si>
  <si>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</si>
  <si>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</si>
  <si>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</si>
  <si>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</si>
  <si>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</si>
  <si>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</si>
  <si>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</si>
  <si>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</si>
  <si>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</si>
  <si>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</si>
  <si>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</si>
  <si>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</si>
  <si>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</si>
  <si>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</si>
  <si>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</si>
  <si>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</si>
  <si>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</si>
  <si>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</si>
  <si>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</si>
  <si>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</si>
  <si>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</si>
  <si>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</si>
  <si>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</si>
  <si>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</si>
  <si>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</si>
  <si>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</si>
  <si>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</si>
  <si>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</si>
  <si>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</si>
  <si>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</si>
  <si>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</si>
  <si>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</si>
  <si>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</si>
  <si>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</si>
  <si>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</si>
  <si>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</si>
  <si>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</si>
  <si>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</si>
  <si>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</si>
  <si>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</si>
  <si>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</si>
  <si>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</si>
  <si>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</si>
  <si>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</si>
  <si>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</si>
  <si>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</si>
  <si>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</si>
  <si>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</si>
  <si>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</si>
  <si>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</si>
  <si>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</si>
  <si>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</si>
  <si>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</si>
  <si>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</si>
  <si>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</si>
  <si>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</si>
  <si>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</si>
  <si>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</si>
  <si>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</si>
  <si>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</si>
  <si>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</si>
  <si>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</si>
  <si>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</si>
  <si>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</si>
  <si>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</si>
  <si>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</si>
  <si>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</si>
  <si>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</si>
  <si>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</si>
  <si>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</si>
  <si>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</si>
  <si>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</si>
  <si>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</si>
  <si>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</si>
  <si>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</si>
  <si>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</si>
  <si>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</si>
  <si>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</si>
  <si>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</si>
  <si>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</si>
  <si>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</si>
  <si>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</si>
  <si>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</si>
  <si>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</si>
  <si>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</si>
  <si>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</si>
  <si>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</si>
  <si>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</si>
  <si>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</si>
  <si>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</si>
  <si>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</si>
  <si>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</si>
  <si>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</si>
  <si>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</si>
  <si>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</si>
  <si>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</si>
  <si>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</si>
  <si>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</si>
  <si>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</si>
  <si>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</si>
  <si>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</si>
  <si>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</si>
  <si>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</si>
  <si>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</si>
  <si>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</si>
  <si>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</si>
  <si>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</si>
  <si>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</si>
  <si>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</si>
  <si>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</si>
  <si>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</si>
  <si>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</si>
  <si>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</si>
  <si>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</si>
  <si>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</si>
  <si>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</si>
  <si>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</si>
  <si>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</si>
  <si>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</si>
  <si>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</si>
  <si>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</si>
  <si>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</si>
  <si>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</si>
  <si>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</si>
  <si>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</si>
  <si>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</si>
  <si>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</si>
  <si>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</si>
  <si>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</si>
  <si>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</si>
  <si>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</si>
  <si>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</si>
  <si>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</si>
  <si>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</si>
  <si>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</si>
  <si>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</si>
  <si>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</si>
  <si>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</si>
  <si>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</si>
  <si>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</si>
  <si>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</si>
  <si>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</si>
  <si>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</si>
  <si>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</si>
  <si>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</si>
  <si>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</si>
  <si>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</si>
  <si>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</si>
  <si>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</si>
  <si>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</si>
  <si>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</si>
  <si>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</si>
  <si>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</si>
  <si>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</si>
  <si>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</si>
  <si>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</si>
  <si>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</si>
  <si>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</si>
  <si>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</si>
  <si>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</si>
  <si>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</si>
  <si>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</si>
  <si>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</si>
  <si>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</si>
  <si>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</si>
  <si>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</si>
  <si>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</si>
  <si>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</si>
  <si>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</si>
  <si>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</si>
  <si>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</si>
  <si>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</si>
  <si>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</si>
  <si>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</si>
  <si>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</si>
  <si>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</si>
  <si>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</si>
  <si>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</si>
  <si>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</si>
  <si>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</si>
  <si>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</si>
  <si>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</si>
  <si>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</si>
  <si>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</si>
  <si>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</si>
  <si>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</si>
  <si>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</si>
  <si>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</si>
  <si>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</si>
  <si>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</si>
  <si>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</si>
  <si>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</si>
  <si>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</si>
  <si>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</si>
  <si>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</si>
  <si>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</si>
  <si>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</si>
  <si>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</si>
  <si>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</si>
  <si>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</si>
  <si>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</si>
  <si>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</si>
  <si>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</si>
  <si>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</si>
  <si>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</si>
  <si>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</si>
  <si>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</si>
  <si>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</si>
  <si>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</si>
  <si>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</si>
  <si>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</si>
  <si>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</si>
  <si>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</si>
  <si>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</si>
  <si>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</si>
  <si>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</si>
  <si>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</si>
  <si>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</si>
  <si>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</si>
  <si>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</si>
  <si>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</si>
  <si>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</si>
  <si>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</si>
  <si>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</si>
  <si>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</si>
  <si>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</si>
  <si>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</si>
  <si>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</si>
  <si>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</si>
  <si>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</si>
  <si>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</si>
  <si>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</si>
  <si>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</si>
  <si>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</si>
  <si>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</si>
  <si>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</si>
  <si>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</si>
  <si>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</si>
  <si>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</si>
  <si>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</si>
  <si>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</si>
  <si>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</si>
  <si>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</si>
  <si>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</si>
  <si>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</si>
  <si>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</si>
  <si>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</si>
  <si>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</si>
  <si>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</si>
  <si>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</si>
  <si>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</si>
  <si>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</si>
  <si>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</si>
  <si>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</si>
  <si>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</si>
  <si>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</si>
  <si>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</si>
  <si>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</si>
  <si>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</si>
  <si>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</si>
  <si>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</si>
  <si>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</si>
  <si>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</si>
  <si>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</si>
  <si>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</si>
  <si>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</si>
  <si>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</si>
  <si>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</si>
  <si>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</si>
  <si>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</si>
  <si>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</si>
  <si>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</si>
  <si>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</si>
  <si>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</si>
  <si>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</si>
  <si>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</si>
  <si>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</si>
  <si>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</si>
  <si>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</si>
  <si>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</si>
  <si>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</si>
  <si>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</si>
  <si>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</si>
  <si>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</si>
  <si>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</si>
  <si>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</si>
  <si>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</si>
  <si>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</si>
  <si>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</si>
  <si>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</si>
  <si>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</si>
  <si>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</si>
  <si>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</si>
  <si>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</si>
  <si>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</si>
  <si>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</si>
  <si>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</si>
  <si>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</si>
  <si>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</si>
  <si>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</si>
  <si>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</si>
  <si>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</si>
  <si>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</si>
  <si>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</si>
  <si>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</si>
  <si>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</si>
  <si>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</si>
  <si>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</si>
  <si>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</si>
  <si>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</si>
  <si>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</si>
  <si>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</si>
  <si>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</si>
  <si>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</si>
  <si>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</si>
  <si>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</si>
  <si>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</si>
  <si>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</si>
  <si>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</si>
  <si>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</si>
  <si>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</si>
  <si>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</si>
  <si>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</si>
  <si>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</si>
  <si>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</si>
  <si>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</si>
  <si>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</si>
  <si>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</si>
  <si>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</si>
  <si>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</si>
  <si>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</si>
  <si>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</si>
  <si>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</si>
  <si>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</si>
  <si>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</si>
  <si>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</si>
  <si>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</si>
  <si>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</si>
  <si>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</si>
  <si>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</si>
  <si>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</si>
  <si>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</si>
  <si>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</si>
  <si>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</si>
  <si>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</si>
  <si>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</si>
  <si>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</si>
  <si>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</si>
  <si>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</si>
  <si>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</si>
  <si>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</si>
  <si>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</si>
  <si>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</si>
  <si>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</si>
  <si>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</si>
  <si>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</si>
  <si>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</si>
  <si>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</si>
  <si>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</si>
  <si>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</si>
  <si>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</si>
  <si>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</si>
  <si>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</si>
  <si>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</si>
  <si>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</si>
  <si>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</si>
  <si>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</si>
  <si>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</si>
  <si>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</si>
  <si>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</si>
  <si>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</si>
  <si>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</si>
  <si>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</si>
  <si>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</si>
  <si>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</si>
  <si>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</si>
  <si>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</si>
  <si>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</si>
  <si>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</si>
  <si>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</si>
  <si>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</si>
  <si>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</si>
  <si>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</si>
  <si>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</si>
  <si>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</si>
  <si>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</si>
  <si>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</si>
  <si>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</si>
  <si>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</si>
  <si>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</si>
  <si>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</si>
  <si>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</si>
  <si>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</si>
  <si>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</si>
  <si>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</si>
  <si>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</si>
  <si>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</si>
  <si>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</si>
  <si>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</si>
  <si>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</si>
  <si>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</si>
  <si>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</si>
  <si>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</si>
  <si>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</si>
  <si>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</si>
  <si>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</si>
  <si>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</si>
  <si>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</si>
  <si>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</si>
  <si>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</si>
  <si>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</si>
  <si>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</si>
  <si>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</si>
  <si>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</si>
  <si>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</si>
  <si>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</si>
  <si>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</si>
  <si>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</si>
  <si>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</si>
  <si>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</si>
  <si>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</si>
  <si>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</si>
  <si>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</si>
  <si>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</si>
  <si>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</si>
  <si>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</si>
  <si>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</si>
  <si>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</si>
  <si>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</si>
  <si>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</si>
  <si>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</si>
  <si>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</si>
  <si>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</si>
  <si>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</si>
  <si>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</si>
  <si>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</si>
  <si>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</si>
  <si>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</si>
  <si>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</si>
  <si>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</si>
  <si>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</si>
  <si>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</si>
  <si>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</si>
  <si>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</si>
  <si>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</si>
  <si>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</si>
  <si>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</si>
  <si>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</si>
  <si>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</si>
  <si>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</si>
  <si>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</si>
  <si>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</si>
  <si>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</si>
  <si>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</si>
  <si>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</si>
  <si>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</si>
  <si>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</si>
  <si>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</si>
  <si>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</si>
  <si>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</si>
  <si>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</si>
  <si>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</si>
  <si>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</si>
  <si>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</si>
  <si>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</si>
  <si>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</si>
  <si>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</si>
  <si>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</si>
  <si>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</si>
  <si>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</si>
  <si>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</si>
  <si>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</si>
  <si>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</si>
  <si>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</si>
  <si>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</si>
  <si>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</si>
  <si>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</si>
  <si>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</si>
  <si>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</si>
  <si>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</si>
  <si>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</si>
  <si>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</si>
  <si>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</si>
  <si>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</si>
  <si>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</si>
  <si>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</si>
  <si>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</si>
  <si>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</si>
  <si>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</si>
  <si>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</si>
  <si>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</si>
  <si>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</si>
  <si>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</si>
  <si>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</si>
  <si>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</si>
  <si>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</si>
  <si>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</si>
  <si>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</si>
  <si>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</si>
  <si>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</si>
  <si>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</si>
  <si>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</si>
  <si>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</si>
  <si>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</si>
  <si>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</si>
  <si>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</si>
  <si>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</si>
  <si>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</si>
  <si>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</si>
  <si>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</si>
  <si>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</si>
  <si>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</si>
  <si>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</si>
  <si>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</si>
  <si>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</si>
  <si>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</si>
  <si>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</si>
  <si>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</si>
  <si>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</si>
  <si>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</si>
  <si>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</si>
  <si>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</si>
  <si>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</si>
  <si>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</si>
  <si>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</si>
  <si>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</si>
  <si>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</si>
  <si>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</si>
  <si>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</si>
  <si>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</si>
  <si>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</si>
  <si>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</si>
  <si>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</si>
  <si>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</si>
  <si>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</si>
  <si>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</si>
  <si>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</si>
  <si>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</si>
  <si>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</si>
  <si>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</si>
  <si>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</si>
  <si>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</si>
  <si>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</si>
  <si>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</si>
  <si>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</si>
  <si>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</si>
  <si>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</si>
  <si>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</si>
  <si>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</si>
  <si>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</si>
  <si>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</si>
  <si>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</si>
  <si>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</si>
  <si>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</si>
  <si>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</si>
  <si>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</si>
  <si>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</si>
  <si>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</si>
  <si>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</si>
  <si>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</si>
  <si>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</si>
  <si>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</si>
  <si>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</si>
  <si>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</si>
  <si>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</si>
  <si>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</si>
  <si>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</si>
  <si>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</si>
  <si>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</si>
  <si>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</si>
  <si>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</si>
  <si>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</si>
  <si>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</si>
  <si>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</si>
  <si>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</si>
  <si>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</si>
  <si>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</si>
  <si>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</si>
  <si>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</si>
  <si>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</si>
  <si>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</si>
  <si>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</si>
  <si>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</si>
  <si>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</si>
  <si>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</si>
  <si>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</si>
  <si>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</si>
  <si>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</si>
  <si>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</si>
  <si>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</si>
  <si>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</si>
  <si>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</si>
  <si>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</si>
  <si>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</si>
  <si>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</si>
  <si>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</si>
  <si>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</si>
  <si>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</si>
  <si>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</si>
  <si>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</si>
  <si>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</si>
  <si>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</si>
  <si>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</si>
  <si>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</si>
  <si>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</si>
  <si>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</si>
  <si>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</si>
  <si>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</si>
  <si>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</si>
  <si>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</si>
  <si>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</si>
  <si>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</si>
  <si>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</si>
  <si>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</si>
  <si>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</si>
  <si>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</si>
  <si>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</si>
  <si>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</si>
  <si>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</si>
  <si>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</si>
  <si>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</si>
  <si>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</si>
  <si>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</si>
  <si>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</si>
  <si>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</si>
  <si>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</si>
  <si>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</si>
  <si>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</si>
  <si>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</si>
  <si>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</si>
  <si>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</si>
  <si>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</si>
  <si>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</si>
  <si>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</si>
  <si>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</si>
  <si>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</si>
  <si>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</si>
  <si>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</si>
  <si>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</si>
  <si>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</si>
  <si>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</si>
  <si>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</si>
  <si>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</si>
  <si>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</si>
  <si>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</si>
  <si>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</si>
  <si>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</si>
  <si>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</si>
  <si>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</si>
  <si>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</si>
  <si>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</si>
  <si>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</si>
  <si>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</si>
  <si>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</si>
  <si>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</si>
  <si>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</si>
  <si>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</si>
  <si>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</si>
  <si>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</si>
  <si>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</si>
  <si>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</si>
  <si>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</si>
  <si>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</si>
  <si>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</si>
  <si>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</si>
  <si>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</si>
  <si>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</si>
  <si>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</si>
  <si>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</si>
  <si>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</si>
  <si>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</si>
  <si>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</si>
  <si>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</si>
  <si>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</si>
  <si>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</si>
  <si>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</si>
  <si>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</si>
  <si>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</si>
  <si>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</si>
  <si>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</si>
  <si>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</si>
  <si>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</si>
  <si>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</si>
  <si>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</si>
  <si>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</si>
  <si>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</si>
  <si>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</si>
  <si>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</si>
  <si>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</si>
  <si>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</si>
  <si>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</si>
  <si>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</si>
  <si>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</si>
  <si>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</si>
  <si>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</si>
  <si>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</si>
  <si>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</si>
  <si>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</si>
  <si>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</si>
  <si>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</si>
  <si>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</si>
  <si>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</si>
  <si>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</si>
  <si>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</si>
  <si>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</si>
  <si>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</si>
  <si>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</si>
  <si>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</si>
  <si>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</si>
  <si>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</si>
  <si>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</si>
  <si>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</si>
  <si>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</si>
  <si>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</si>
  <si>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</si>
  <si>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</si>
  <si>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</si>
  <si>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</si>
  <si>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</si>
  <si>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</si>
  <si>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</si>
  <si>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</si>
  <si>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</si>
  <si>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</si>
  <si>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</si>
  <si>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</si>
  <si>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</si>
  <si>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</si>
  <si>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</si>
  <si>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</si>
  <si>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</si>
  <si>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</si>
  <si>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</si>
  <si>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</si>
  <si>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</si>
  <si>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</si>
  <si>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</si>
  <si>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</si>
  <si>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</si>
  <si>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</si>
  <si>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</si>
  <si>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</si>
  <si>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</si>
  <si>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</si>
  <si>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</si>
  <si>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</si>
  <si>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</si>
  <si>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</si>
  <si>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</si>
  <si>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</si>
  <si>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</si>
  <si>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</si>
  <si>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</si>
  <si>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</si>
  <si>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</si>
  <si>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</si>
  <si>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</si>
  <si>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</si>
  <si>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</si>
  <si>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</si>
  <si>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</si>
  <si>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</si>
  <si>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</si>
  <si>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</si>
  <si>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</si>
  <si>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</si>
  <si>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</si>
  <si>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</si>
  <si>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</si>
  <si>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</si>
  <si>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</si>
  <si>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</si>
  <si>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</si>
  <si>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</si>
  <si>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</si>
  <si>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</si>
  <si>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</si>
  <si>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</si>
  <si>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</si>
  <si>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</si>
  <si>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</si>
  <si>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</si>
  <si>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</si>
  <si>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</si>
  <si>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</si>
  <si>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</si>
  <si>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</si>
  <si>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</si>
  <si>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</si>
  <si>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</si>
  <si>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</si>
  <si>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</si>
  <si>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</si>
  <si>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</si>
  <si>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</si>
  <si>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</si>
  <si>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</si>
  <si>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</si>
  <si>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</si>
  <si>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</si>
  <si>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</si>
  <si>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</si>
  <si>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</si>
  <si>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</si>
  <si>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</si>
  <si>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</si>
  <si>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</si>
  <si>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</si>
  <si>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</si>
  <si>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</si>
  <si>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</si>
  <si>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</si>
  <si>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</si>
  <si>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</si>
  <si>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</si>
  <si>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</si>
  <si>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</si>
  <si>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</si>
  <si>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</si>
  <si>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</si>
  <si>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</si>
  <si>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</si>
  <si>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</si>
  <si>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</si>
  <si>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</si>
  <si>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</si>
  <si>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</si>
  <si>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</si>
  <si>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</si>
  <si>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</si>
  <si>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</si>
  <si>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</si>
  <si>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</si>
  <si>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</si>
  <si>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</si>
  <si>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</si>
  <si>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</si>
  <si>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</si>
  <si>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</si>
  <si>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</si>
  <si>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</si>
  <si>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</si>
  <si>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</si>
  <si>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</si>
  <si>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</si>
  <si>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</si>
  <si>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</si>
  <si>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</si>
  <si>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</si>
  <si>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</si>
  <si>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</si>
  <si>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</si>
  <si>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</si>
  <si>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</si>
  <si>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</si>
  <si>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</si>
  <si>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</si>
  <si>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</si>
  <si>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</si>
  <si>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</si>
  <si>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</si>
  <si>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</si>
  <si>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</si>
  <si>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</si>
  <si>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</si>
  <si>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</si>
  <si>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</si>
  <si>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</si>
  <si>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</si>
  <si>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</si>
  <si>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</si>
  <si>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</si>
  <si>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</si>
  <si>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</si>
  <si>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</si>
  <si>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</si>
  <si>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</si>
  <si>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</si>
  <si>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</si>
  <si>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</si>
  <si>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</si>
  <si>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</si>
  <si>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</si>
  <si>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</si>
  <si>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</si>
  <si>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</si>
  <si>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</si>
  <si>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</si>
  <si>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</si>
  <si>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</si>
  <si>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</si>
  <si>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</si>
  <si>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</si>
  <si>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</si>
  <si>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</si>
  <si>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</si>
  <si>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</si>
  <si>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</si>
  <si>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</si>
  <si>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</si>
  <si>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</si>
  <si>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</si>
  <si>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</si>
  <si>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</si>
  <si>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</si>
  <si>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</si>
  <si>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</si>
  <si>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</si>
  <si>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</si>
  <si>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</si>
  <si>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</si>
  <si>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</si>
  <si>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</si>
  <si>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</si>
  <si>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</si>
  <si>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</si>
  <si>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</si>
  <si>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</si>
  <si>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</si>
  <si>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</si>
  <si>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</si>
  <si>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</si>
  <si>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</si>
  <si>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</si>
  <si>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</si>
  <si>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</si>
  <si>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</si>
  <si>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</si>
  <si>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</si>
  <si>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</si>
  <si>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</si>
  <si>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</si>
  <si>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</si>
  <si>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</si>
  <si>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</si>
  <si>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</si>
  <si>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</si>
  <si>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</si>
  <si>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</si>
  <si>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</si>
  <si>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</si>
  <si>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</si>
  <si>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</si>
  <si>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</si>
  <si>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</si>
  <si>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</si>
  <si>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</si>
  <si>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</si>
  <si>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</si>
  <si>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</si>
  <si>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</si>
  <si>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</si>
  <si>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</si>
  <si>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</si>
  <si>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</si>
  <si>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</si>
  <si>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</si>
  <si>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</si>
  <si>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</si>
  <si>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</si>
  <si>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</si>
  <si>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</si>
  <si>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</si>
  <si>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</si>
  <si>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</si>
  <si>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</si>
  <si>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</si>
  <si>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</si>
  <si>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</si>
  <si>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</si>
  <si>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</si>
  <si>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</si>
  <si>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</si>
  <si>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</si>
  <si>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</si>
  <si>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</si>
  <si>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</si>
  <si>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</si>
  <si>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</si>
  <si>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</si>
  <si>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</si>
  <si>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</si>
  <si>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</si>
  <si>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</si>
  <si>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</si>
  <si>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</si>
  <si>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</si>
  <si>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</si>
  <si>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</si>
  <si>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</si>
  <si>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</si>
  <si>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</si>
  <si>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</si>
  <si>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</si>
  <si>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</si>
  <si>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</si>
  <si>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</si>
  <si>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</si>
  <si>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</si>
  <si>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</si>
  <si>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</si>
  <si>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</si>
  <si>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</si>
  <si>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</si>
  <si>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</si>
  <si>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</si>
  <si>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</si>
  <si>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</si>
  <si>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</si>
  <si>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</si>
  <si>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</si>
  <si>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</si>
  <si>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</si>
  <si>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</si>
  <si>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</si>
  <si>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</si>
  <si>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</si>
  <si>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</si>
  <si>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</si>
  <si>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</si>
  <si>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</si>
  <si>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</si>
  <si>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</si>
  <si>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</si>
  <si>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</si>
  <si>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</si>
  <si>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</si>
  <si>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</si>
  <si>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</si>
  <si>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</si>
  <si>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</si>
  <si>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</si>
  <si>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</si>
  <si>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</si>
  <si>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</si>
  <si>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</si>
  <si>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</si>
  <si>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</si>
  <si>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</si>
  <si>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</si>
  <si>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</si>
  <si>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</si>
  <si>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</si>
  <si>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</si>
  <si>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</si>
  <si>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</si>
  <si>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</si>
  <si>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</si>
  <si>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</si>
  <si>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</si>
  <si>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</si>
  <si>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</si>
  <si>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</si>
  <si>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</si>
  <si>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</si>
  <si>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</si>
  <si>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</si>
  <si>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</si>
  <si>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</si>
  <si>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</si>
  <si>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</si>
  <si>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</si>
  <si>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</si>
  <si>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</si>
  <si>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</si>
  <si>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</si>
  <si>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</si>
  <si>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</si>
  <si>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</si>
  <si>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</si>
  <si>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</si>
  <si>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</si>
  <si>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</si>
  <si>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</si>
  <si>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</si>
  <si>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</si>
  <si>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</si>
  <si>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</si>
  <si>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</si>
  <si>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</si>
  <si>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</si>
  <si>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</si>
  <si>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</si>
  <si>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</si>
  <si>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</si>
  <si>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</si>
  <si>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</si>
  <si>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</si>
  <si>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</si>
  <si>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</si>
  <si>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</si>
  <si>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</si>
  <si>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</si>
  <si>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</si>
  <si>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</si>
  <si>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</si>
  <si>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</si>
  <si>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</si>
  <si>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</si>
  <si>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</si>
  <si>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</si>
  <si>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</si>
  <si>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</si>
  <si>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</si>
  <si>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</si>
  <si>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</si>
  <si>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</si>
  <si>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</si>
  <si>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</si>
  <si>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</si>
  <si>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</si>
  <si>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</si>
  <si>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</si>
  <si>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</si>
  <si>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</si>
  <si>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</si>
  <si>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</si>
  <si>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</si>
  <si>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</si>
  <si>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</si>
  <si>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</si>
  <si>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</si>
  <si>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</si>
  <si>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</si>
  <si>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</si>
  <si>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</si>
  <si>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</si>
  <si>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</si>
  <si>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</si>
  <si>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</si>
  <si>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</si>
  <si>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</si>
  <si>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</si>
  <si>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</si>
  <si>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</si>
  <si>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</si>
  <si>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</si>
  <si>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</si>
  <si>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</si>
  <si>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</si>
  <si>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</si>
  <si>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</si>
  <si>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</si>
  <si>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</si>
  <si>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</si>
  <si>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</si>
  <si>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</si>
  <si>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</si>
  <si>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</si>
  <si>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</si>
  <si>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</si>
  <si>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</si>
  <si>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</si>
  <si>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</si>
  <si>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</si>
  <si>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</si>
  <si>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</si>
  <si>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</si>
  <si>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</si>
  <si>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</si>
  <si>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</si>
  <si>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</si>
  <si>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</si>
  <si>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</si>
  <si>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</si>
  <si>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</si>
  <si>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</si>
  <si>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</si>
  <si>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</si>
  <si>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</si>
  <si>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</si>
  <si>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</si>
  <si>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</si>
  <si>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</si>
  <si>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</si>
  <si>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</si>
  <si>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</si>
  <si>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</si>
  <si>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</si>
  <si>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</si>
  <si>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</si>
  <si>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</si>
  <si>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</si>
  <si>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</si>
  <si>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</si>
  <si>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</si>
  <si>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</si>
  <si>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</si>
  <si>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</si>
  <si>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</si>
  <si>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</si>
  <si>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</si>
  <si>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</si>
  <si>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</si>
  <si>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</si>
  <si>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</si>
  <si>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</si>
  <si>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</si>
  <si>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</si>
  <si>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</si>
  <si>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</si>
  <si>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</si>
  <si>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</si>
  <si>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</si>
  <si>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</si>
  <si>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</si>
  <si>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</si>
  <si>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</si>
  <si>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</si>
  <si>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</si>
  <si>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</si>
  <si>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</si>
  <si>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</si>
  <si>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</si>
  <si>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</si>
  <si>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</si>
  <si>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</si>
  <si>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</si>
  <si>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</si>
  <si>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</si>
  <si>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</si>
  <si>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</si>
  <si>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</si>
  <si>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</si>
  <si>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</si>
  <si>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</si>
  <si>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</si>
  <si>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</si>
  <si>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</si>
  <si>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</si>
  <si>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</si>
  <si>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</si>
  <si>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</si>
  <si>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</si>
  <si>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</si>
  <si>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</si>
  <si>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</si>
  <si>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</si>
  <si>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</si>
  <si>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</si>
  <si>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</si>
  <si>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</si>
  <si>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</si>
  <si>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</si>
  <si>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</si>
  <si>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</si>
  <si>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</si>
  <si>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</si>
  <si>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</si>
  <si>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</si>
  <si>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</si>
  <si>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</si>
  <si>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</si>
  <si>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</si>
  <si>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</si>
  <si>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</si>
  <si>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</si>
  <si>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</si>
  <si>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</si>
  <si>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</si>
  <si>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</si>
  <si>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</si>
  <si>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</si>
  <si>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</si>
  <si>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</si>
  <si>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</si>
  <si>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</si>
  <si>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</si>
  <si>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</si>
  <si>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</si>
  <si>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</si>
  <si>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</si>
  <si>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</si>
  <si>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</si>
  <si>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</si>
  <si>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</si>
  <si>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</si>
  <si>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</si>
  <si>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</si>
  <si>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</si>
  <si>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</si>
  <si>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</si>
  <si>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</si>
  <si>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</si>
  <si>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</si>
  <si>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</si>
  <si>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</si>
  <si>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</si>
  <si>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</si>
  <si>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</si>
  <si>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</si>
  <si>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</si>
  <si>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</si>
  <si>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</si>
  <si>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</si>
  <si>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</si>
  <si>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</si>
  <si>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</si>
  <si>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</si>
  <si>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</si>
  <si>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</si>
  <si>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</si>
  <si>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</si>
  <si>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</si>
  <si>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</si>
  <si>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</si>
  <si>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</si>
  <si>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</si>
  <si>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</si>
  <si>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</si>
  <si>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</si>
  <si>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</si>
  <si>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</si>
  <si>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</si>
  <si>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</si>
  <si>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</si>
  <si>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</si>
  <si>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</si>
  <si>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</si>
  <si>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</si>
  <si>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</si>
  <si>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</si>
  <si>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</si>
  <si>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</si>
  <si>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</si>
  <si>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</si>
  <si>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</si>
  <si>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</si>
  <si>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</si>
  <si>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</si>
  <si>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</si>
  <si>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</si>
  <si>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</si>
  <si>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</si>
  <si>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</si>
  <si>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</si>
  <si>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</si>
  <si>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</si>
  <si>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</si>
  <si>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</si>
  <si>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</si>
  <si>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</si>
  <si>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</si>
  <si>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</si>
  <si>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</si>
  <si>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</si>
  <si>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</si>
  <si>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</si>
  <si>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</si>
  <si>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</si>
  <si>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</si>
  <si>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</si>
  <si>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</si>
  <si>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</si>
  <si>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</si>
  <si>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</si>
  <si>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</si>
  <si>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</si>
  <si>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</si>
  <si>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</si>
  <si>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</si>
  <si>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</si>
  <si>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</si>
  <si>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</si>
  <si>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</si>
  <si>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</si>
  <si>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</si>
  <si>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</si>
  <si>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</si>
  <si>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</si>
  <si>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</si>
  <si>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</si>
  <si>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</si>
  <si>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</si>
  <si>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</si>
  <si>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</si>
  <si>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</si>
  <si>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</si>
  <si>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</si>
  <si>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</si>
  <si>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</si>
  <si>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</si>
  <si>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</si>
  <si>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</si>
  <si>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</si>
  <si>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</si>
  <si>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</si>
  <si>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</si>
  <si>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</si>
  <si>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</si>
  <si>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</si>
  <si>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</si>
  <si>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</si>
  <si>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</si>
  <si>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</si>
  <si>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</si>
  <si>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</si>
  <si>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</si>
  <si>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</si>
  <si>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</si>
  <si>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</si>
  <si>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</si>
  <si>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</si>
  <si>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</si>
  <si>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</si>
  <si>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</si>
  <si>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</si>
  <si>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</si>
  <si>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</si>
  <si>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</si>
  <si>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</si>
  <si>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</si>
  <si>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</si>
  <si>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</si>
  <si>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</si>
  <si>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</si>
  <si>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</si>
  <si>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</si>
  <si>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</si>
  <si>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</si>
  <si>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</si>
  <si>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</si>
  <si>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</si>
  <si>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</si>
  <si>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</si>
  <si>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</si>
  <si>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</si>
  <si>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</si>
  <si>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</si>
  <si>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</si>
  <si>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</si>
  <si>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</si>
  <si>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</si>
  <si>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</si>
  <si>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</si>
  <si>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</si>
  <si>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</si>
  <si>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</si>
  <si>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</si>
  <si>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</si>
  <si>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</si>
  <si>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</si>
  <si>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</si>
  <si>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</si>
  <si>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</si>
  <si>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</si>
  <si>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</si>
  <si>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</si>
  <si>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</si>
  <si>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</si>
  <si>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</si>
  <si>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</si>
  <si>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</si>
  <si>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</si>
  <si>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</si>
  <si>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</si>
  <si>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</si>
  <si>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</si>
  <si>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</si>
  <si>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</si>
  <si>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</si>
  <si>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</si>
  <si>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</si>
  <si>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</si>
  <si>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</si>
  <si>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</si>
  <si>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</si>
  <si>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</si>
  <si>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</si>
  <si>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</si>
  <si>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</si>
  <si>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</si>
  <si>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</si>
  <si>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</si>
  <si>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</si>
  <si>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</si>
  <si>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</si>
  <si>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</si>
  <si>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</si>
  <si>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</si>
  <si>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</si>
  <si>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</si>
  <si>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</si>
  <si>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</si>
  <si>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</si>
  <si>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</si>
  <si>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</si>
  <si>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</si>
  <si>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</si>
  <si>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</si>
  <si>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</si>
  <si>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</si>
  <si>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</si>
  <si>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</si>
  <si>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</si>
  <si>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</si>
  <si>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</si>
  <si>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</si>
  <si>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</si>
  <si>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</si>
  <si>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</si>
  <si>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</si>
  <si>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</si>
  <si>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</si>
  <si>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</si>
  <si>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</si>
  <si>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</si>
  <si>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</si>
  <si>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</si>
  <si>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</si>
  <si>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</si>
  <si>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</si>
  <si>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</si>
  <si>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</si>
  <si>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</si>
  <si>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</si>
  <si>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</si>
  <si>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</si>
  <si>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</si>
  <si>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</si>
  <si>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</si>
  <si>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</si>
  <si>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</si>
  <si>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</si>
  <si>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</si>
  <si>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</si>
  <si>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</si>
  <si>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</si>
  <si>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</si>
  <si>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</si>
  <si>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</si>
  <si>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</si>
  <si>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</si>
  <si>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</si>
  <si>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</si>
  <si>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</si>
  <si>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</si>
  <si>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</si>
  <si>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</si>
  <si>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</si>
  <si>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</si>
  <si>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</si>
  <si>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</si>
  <si>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</si>
  <si>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</si>
  <si>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</si>
  <si>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</si>
  <si>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</si>
  <si>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</si>
  <si>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</si>
  <si>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</si>
  <si>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</si>
  <si>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</si>
  <si>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</si>
  <si>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</si>
  <si>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</si>
  <si>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</si>
  <si>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</si>
  <si>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</si>
  <si>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</si>
  <si>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</si>
  <si>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</si>
  <si>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</si>
  <si>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</si>
  <si>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</si>
  <si>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</si>
  <si>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</si>
  <si>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</si>
  <si>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</si>
  <si>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</si>
  <si>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</si>
  <si>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</si>
  <si>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</si>
  <si>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</si>
  <si>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</si>
  <si>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</si>
  <si>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</si>
  <si>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</si>
  <si>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</si>
  <si>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</si>
  <si>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</si>
  <si>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</si>
  <si>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</si>
  <si>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</si>
  <si>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</si>
  <si>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</si>
  <si>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</si>
  <si>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</si>
  <si>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</si>
  <si>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</si>
  <si>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</si>
  <si>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</si>
  <si>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</si>
  <si>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</si>
  <si>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</si>
  <si>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</si>
  <si>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</si>
  <si>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</si>
  <si>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</si>
  <si>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</si>
  <si>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</si>
  <si>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</si>
  <si>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</si>
  <si>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</si>
  <si>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</si>
  <si>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</si>
  <si>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</si>
  <si>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</si>
  <si>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</si>
  <si>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</si>
  <si>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</si>
  <si>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</si>
  <si>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</si>
  <si>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</si>
  <si>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</si>
  <si>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</si>
  <si>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</si>
  <si>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</si>
  <si>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</si>
  <si>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</si>
  <si>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</si>
  <si>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</si>
  <si>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</si>
  <si>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</si>
  <si>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</si>
  <si>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</si>
  <si>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</si>
  <si>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</si>
  <si>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</si>
  <si>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</si>
  <si>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</si>
  <si>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</si>
  <si>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</si>
  <si>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</si>
  <si>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</si>
  <si>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</si>
  <si>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</si>
  <si>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</si>
  <si>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</si>
  <si>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</si>
  <si>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</si>
  <si>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</si>
  <si>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</si>
  <si>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</si>
  <si>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</si>
  <si>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</si>
  <si>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</si>
  <si>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</si>
  <si>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</si>
  <si>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</si>
  <si>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</si>
  <si>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</si>
  <si>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</si>
  <si>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</si>
  <si>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</si>
  <si>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</si>
  <si>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</si>
  <si>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</si>
  <si>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</si>
  <si>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</si>
  <si>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</si>
  <si>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</si>
  <si>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</si>
  <si>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</si>
  <si>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</si>
  <si>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</si>
  <si>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</si>
  <si>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</si>
  <si>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</si>
  <si>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</si>
  <si>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</si>
  <si>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</si>
  <si>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</si>
  <si>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</si>
  <si>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</si>
  <si>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</si>
  <si>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</si>
  <si>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</si>
  <si>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</si>
  <si>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</si>
  <si>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</si>
  <si>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</si>
  <si>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</si>
  <si>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</si>
  <si>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</si>
  <si>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</si>
  <si>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</si>
  <si>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</si>
  <si>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</si>
  <si>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</si>
  <si>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</si>
  <si>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</si>
  <si>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</si>
  <si>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</si>
  <si>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</si>
  <si>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</si>
  <si>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</si>
  <si>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</si>
  <si>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</si>
  <si>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</si>
  <si>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</si>
  <si>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</si>
  <si>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</si>
  <si>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</si>
  <si>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</si>
  <si>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</si>
  <si>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</si>
  <si>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</si>
  <si>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</si>
  <si>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</si>
  <si>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</si>
  <si>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</si>
  <si>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</si>
  <si>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</si>
  <si>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</si>
  <si>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</si>
  <si>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</si>
  <si>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</si>
  <si>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</si>
  <si>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</si>
  <si>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</si>
  <si>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</si>
  <si>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</si>
  <si>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</si>
  <si>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</si>
  <si>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</si>
  <si>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</si>
  <si>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</si>
  <si>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</si>
  <si>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</si>
  <si>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</si>
  <si>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</si>
  <si>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</si>
  <si>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</si>
  <si>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</si>
  <si>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</si>
  <si>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</si>
  <si>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</si>
  <si>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</si>
  <si>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</si>
  <si>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</si>
  <si>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</si>
  <si>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</si>
  <si>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</si>
  <si>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</si>
  <si>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</si>
  <si>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</si>
  <si>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</si>
  <si>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</si>
  <si>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</si>
  <si>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</si>
  <si>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</si>
  <si>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</si>
  <si>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</si>
  <si>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</si>
  <si>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</si>
  <si>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</si>
  <si>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</si>
  <si>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</si>
  <si>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</si>
  <si>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</si>
  <si>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</si>
  <si>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</si>
  <si>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</si>
  <si>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</si>
  <si>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</si>
  <si>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</si>
  <si>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</si>
  <si>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</si>
  <si>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</si>
  <si>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</si>
  <si>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</si>
  <si>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</si>
  <si>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</si>
  <si>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</si>
  <si>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</si>
  <si>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</si>
  <si>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</si>
  <si>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</si>
  <si>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</si>
  <si>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</si>
  <si>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</si>
  <si>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</si>
  <si>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</si>
  <si>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</si>
  <si>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</si>
  <si>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</si>
  <si>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</si>
  <si>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</si>
  <si>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</si>
  <si>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</si>
  <si>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</si>
  <si>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</si>
  <si>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</si>
  <si>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</si>
  <si>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</si>
  <si>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</si>
  <si>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</si>
  <si>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</si>
  <si>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</si>
  <si>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</si>
  <si>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</si>
  <si>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</si>
  <si>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</si>
  <si>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</si>
  <si>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</si>
  <si>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</si>
  <si>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</si>
  <si>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</si>
  <si>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</si>
  <si>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</si>
  <si>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</si>
  <si>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</si>
  <si>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</si>
  <si>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</si>
  <si>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</si>
  <si>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</si>
  <si>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</si>
  <si>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</si>
  <si>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</si>
  <si>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</si>
  <si>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</si>
  <si>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</si>
  <si>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</si>
  <si>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</si>
  <si>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</si>
  <si>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</si>
  <si>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</si>
  <si>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</si>
  <si>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</si>
  <si>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</si>
  <si>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</si>
  <si>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</si>
  <si>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</si>
  <si>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</si>
  <si>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</si>
  <si>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</si>
  <si>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</si>
  <si>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</si>
  <si>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</si>
  <si>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</si>
  <si>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</si>
  <si>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</si>
  <si>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</si>
  <si>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</si>
  <si>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</si>
  <si>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</si>
  <si>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</si>
  <si>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</si>
  <si>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</si>
  <si>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</si>
  <si>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</si>
  <si>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</si>
  <si>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</si>
  <si>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</si>
  <si>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</si>
  <si>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</si>
  <si>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</si>
  <si>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</si>
  <si>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</si>
  <si>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</si>
  <si>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</si>
  <si>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</si>
  <si>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</si>
  <si>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</si>
  <si>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</si>
  <si>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</si>
  <si>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</si>
  <si>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</si>
  <si>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</si>
  <si>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</si>
  <si>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</si>
  <si>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</si>
  <si>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</si>
  <si>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</si>
  <si>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</si>
  <si>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</si>
  <si>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</si>
  <si>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</si>
  <si>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</si>
  <si>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</si>
  <si>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</si>
  <si>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</si>
  <si>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</si>
  <si>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</si>
  <si>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</si>
  <si>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</si>
  <si>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</si>
  <si>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</si>
  <si>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</si>
  <si>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</si>
  <si>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</si>
  <si>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</si>
  <si>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</si>
  <si>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</si>
  <si>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</si>
  <si>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</si>
  <si>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</si>
  <si>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</si>
  <si>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</si>
  <si>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</si>
  <si>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</si>
  <si>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</si>
  <si>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</si>
  <si>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</si>
  <si>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</si>
  <si>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</si>
  <si>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</si>
  <si>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</si>
  <si>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</si>
  <si>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</si>
  <si>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</si>
  <si>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</si>
  <si>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</si>
  <si>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</si>
  <si>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</si>
  <si>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</si>
  <si>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</si>
  <si>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</si>
  <si>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</si>
  <si>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</si>
  <si>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</si>
  <si>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</si>
  <si>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</si>
  <si>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</si>
  <si>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</si>
  <si>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</si>
  <si>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</si>
  <si>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</si>
  <si>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</si>
  <si>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</si>
  <si>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</si>
  <si>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</si>
  <si>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</si>
  <si>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</si>
  <si>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</si>
  <si>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</si>
  <si>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</si>
  <si>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</si>
  <si>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</si>
  <si>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</si>
  <si>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</si>
  <si>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</si>
  <si>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</si>
  <si>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</si>
  <si>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</si>
  <si>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</si>
  <si>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</si>
  <si>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</si>
  <si>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</si>
  <si>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</si>
  <si>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</si>
  <si>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</si>
  <si>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</si>
  <si>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</si>
  <si>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</si>
  <si>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</si>
  <si>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</si>
  <si>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</si>
  <si>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</si>
  <si>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</si>
  <si>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</si>
  <si>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</si>
  <si>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</si>
  <si>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</si>
  <si>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</si>
  <si>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</si>
  <si>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</si>
  <si>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</si>
  <si>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</si>
  <si>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</si>
  <si>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</si>
  <si>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</si>
  <si>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</si>
  <si>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</si>
  <si>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</si>
  <si>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</si>
  <si>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</si>
  <si>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</si>
  <si>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</si>
  <si>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</si>
  <si>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</si>
  <si>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</si>
  <si>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</si>
  <si>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</si>
  <si>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</si>
  <si>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</si>
  <si>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</si>
  <si>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</si>
  <si>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</si>
  <si>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</si>
  <si>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</si>
  <si>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</si>
  <si>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</si>
  <si>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</si>
  <si>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</si>
  <si>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</si>
  <si>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</si>
  <si>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</si>
  <si>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</si>
  <si>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</si>
  <si>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</si>
  <si>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</si>
  <si>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</si>
  <si>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</si>
  <si>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</si>
  <si>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</si>
  <si>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</si>
  <si>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</si>
  <si>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</si>
  <si>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</si>
  <si>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</si>
  <si>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</si>
  <si>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</si>
  <si>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</si>
  <si>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</si>
  <si>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</si>
  <si>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</si>
  <si>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</si>
  <si>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</si>
  <si>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</si>
  <si>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</si>
  <si>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</si>
  <si>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</si>
  <si>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</si>
  <si>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</si>
  <si>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</si>
  <si>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</si>
  <si>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</si>
  <si>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</si>
  <si>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</si>
  <si>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</si>
  <si>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</si>
  <si>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</si>
  <si>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</si>
  <si>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</si>
  <si>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</si>
  <si>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</si>
  <si>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</si>
  <si>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</si>
  <si>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</si>
  <si>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</si>
  <si>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</si>
  <si>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</si>
  <si>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</si>
  <si>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</si>
  <si>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</si>
  <si>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</si>
  <si>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</si>
  <si>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</si>
  <si>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</si>
  <si>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</si>
  <si>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</si>
  <si>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</si>
  <si>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</si>
  <si>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</si>
  <si>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</si>
  <si>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</si>
  <si>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</si>
  <si>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</si>
  <si>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</si>
  <si>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</si>
  <si>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</si>
  <si>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</si>
  <si>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</si>
  <si>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</si>
  <si>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</si>
  <si>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</si>
  <si>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</si>
  <si>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</si>
  <si>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</si>
  <si>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</si>
  <si>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</si>
  <si>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</si>
  <si>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</si>
  <si>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</si>
  <si>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</si>
  <si>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</si>
  <si>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</si>
  <si>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</si>
  <si>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</si>
  <si>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</si>
  <si>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</si>
  <si>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</si>
  <si>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</si>
  <si>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</si>
  <si>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</si>
  <si>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</si>
  <si>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</si>
  <si>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</si>
  <si>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</si>
  <si>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</si>
  <si>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</si>
  <si>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</si>
  <si>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</si>
  <si>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</si>
  <si>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</si>
  <si>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</si>
  <si>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</si>
  <si>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</si>
  <si>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</si>
  <si>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</si>
  <si>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</si>
  <si>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</si>
  <si>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</si>
  <si>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</si>
  <si>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</si>
  <si>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</si>
  <si>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</si>
  <si>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</si>
  <si>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</si>
  <si>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</si>
  <si>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</si>
  <si>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</si>
  <si>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</si>
  <si>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</si>
  <si>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</si>
  <si>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</si>
  <si>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</si>
  <si>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</si>
  <si>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</si>
  <si>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</si>
  <si>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</si>
  <si>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</si>
  <si>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</si>
  <si>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</si>
  <si>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</si>
  <si>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</si>
  <si>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</si>
  <si>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</si>
  <si>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</si>
  <si>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</si>
  <si>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</si>
  <si>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</si>
  <si>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</si>
  <si>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</si>
  <si>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</si>
  <si>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</si>
  <si>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</si>
  <si>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</si>
  <si>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</si>
  <si>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</si>
  <si>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</si>
  <si>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</si>
  <si>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</si>
  <si>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</si>
  <si>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</si>
  <si>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</si>
  <si>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</si>
  <si>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</si>
  <si>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</si>
  <si>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</si>
  <si>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</si>
  <si>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</si>
  <si>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</si>
  <si>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</si>
  <si>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</si>
  <si>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</si>
  <si>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</si>
  <si>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</si>
  <si>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</si>
  <si>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</si>
  <si>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</si>
  <si>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</si>
  <si>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</si>
  <si>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</si>
  <si>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</si>
  <si>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</si>
  <si>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</si>
  <si>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</si>
  <si>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</si>
  <si>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</si>
  <si>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</si>
  <si>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</si>
  <si>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</si>
  <si>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</si>
  <si>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</si>
  <si>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</si>
  <si>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</si>
  <si>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</si>
  <si>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</si>
  <si>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</si>
  <si>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</si>
  <si>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</si>
  <si>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</si>
  <si>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</si>
  <si>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</si>
  <si>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</si>
  <si>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</si>
  <si>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</si>
  <si>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</si>
  <si>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</si>
  <si>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</si>
  <si>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</si>
  <si>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</si>
  <si>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</si>
  <si>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</si>
  <si>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</si>
  <si>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</si>
  <si>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</si>
  <si>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</si>
  <si>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</si>
  <si>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</si>
  <si>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</si>
  <si>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</si>
  <si>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</si>
  <si>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</si>
  <si>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</si>
  <si>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</si>
  <si>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</si>
  <si>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</si>
  <si>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</si>
  <si>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</si>
  <si>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</si>
  <si>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</si>
  <si>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</si>
  <si>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</si>
  <si>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</si>
  <si>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</si>
  <si>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</si>
  <si>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</si>
  <si>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</si>
  <si>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</si>
  <si>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</si>
  <si>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</si>
  <si>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</si>
  <si>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</si>
  <si>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</si>
  <si>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</si>
  <si>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</si>
  <si>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</si>
  <si>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</si>
  <si>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</si>
  <si>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</si>
  <si>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</si>
  <si>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</si>
  <si>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</si>
  <si>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</si>
  <si>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</si>
  <si>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</si>
  <si>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</si>
  <si>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</si>
  <si>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</si>
  <si>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</si>
  <si>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</si>
  <si>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</si>
  <si>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</si>
  <si>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</si>
  <si>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</si>
  <si>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</si>
  <si>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</si>
  <si>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</si>
  <si>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</si>
  <si>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</si>
  <si>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</si>
  <si>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</si>
  <si>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</si>
  <si>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</si>
  <si>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</si>
  <si>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</si>
  <si>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</si>
  <si>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</si>
  <si>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</si>
  <si>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</si>
  <si>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</si>
  <si>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</si>
  <si>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</si>
  <si>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</si>
  <si>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</si>
  <si>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</si>
  <si>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</si>
  <si>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</si>
  <si>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</si>
  <si>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</si>
  <si>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</si>
  <si>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</si>
  <si>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</si>
  <si>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</si>
  <si>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</si>
  <si>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</si>
  <si>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</si>
  <si>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</si>
  <si>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</si>
  <si>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</si>
  <si>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</si>
  <si>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</si>
  <si>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</si>
  <si>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</si>
  <si>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</si>
  <si>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</si>
  <si>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</si>
  <si>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</si>
  <si>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</si>
  <si>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</si>
  <si>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</si>
  <si>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</si>
  <si>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</si>
  <si>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</si>
  <si>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</si>
  <si>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</si>
  <si>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</si>
  <si>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</si>
  <si>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</si>
  <si>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</si>
  <si>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</si>
  <si>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</si>
  <si>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</si>
  <si>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</si>
  <si>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</si>
  <si>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</si>
  <si>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</si>
  <si>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</si>
  <si>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</si>
  <si>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</si>
  <si>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</si>
  <si>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</si>
  <si>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</si>
  <si>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</si>
  <si>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</si>
  <si>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</si>
  <si>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</si>
  <si>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</si>
  <si>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</si>
  <si>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</si>
  <si>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</si>
  <si>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</si>
  <si>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</si>
  <si>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</si>
  <si>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</si>
  <si>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</si>
  <si>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</si>
  <si>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</si>
  <si>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</si>
  <si>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</si>
  <si>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</si>
  <si>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</si>
  <si>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</si>
  <si>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</si>
  <si>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</si>
  <si>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</si>
  <si>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</si>
  <si>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</si>
  <si>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</si>
  <si>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</si>
  <si>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</si>
  <si>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</si>
  <si>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</si>
  <si>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</si>
  <si>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</si>
  <si>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</si>
  <si>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</si>
  <si>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</si>
  <si>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</si>
  <si>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</si>
  <si>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</si>
  <si>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</si>
  <si>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</si>
  <si>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</si>
  <si>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</si>
  <si>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</si>
  <si>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</si>
  <si>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</si>
  <si>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</si>
  <si>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</si>
  <si>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</si>
  <si>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</si>
  <si>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</si>
  <si>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</si>
  <si>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</si>
  <si>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</si>
  <si>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</si>
  <si>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</si>
  <si>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</si>
  <si>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</si>
  <si>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</si>
  <si>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</si>
  <si>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</si>
  <si>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</si>
  <si>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</si>
  <si>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</si>
  <si>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</si>
  <si>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</si>
  <si>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</si>
  <si>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</si>
  <si>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</si>
  <si>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</si>
  <si>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</si>
  <si>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</si>
  <si>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</si>
  <si>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</si>
  <si>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</si>
  <si>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</si>
  <si>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</si>
  <si>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</si>
  <si>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</si>
  <si>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</si>
  <si>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</si>
  <si>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</si>
  <si>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</si>
  <si>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</si>
  <si>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</si>
  <si>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</si>
  <si>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</si>
  <si>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</si>
  <si>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</si>
  <si>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</si>
  <si>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</si>
  <si>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</si>
  <si>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</si>
  <si>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</si>
  <si>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</si>
  <si>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</si>
  <si>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</si>
  <si>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</si>
  <si>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</si>
  <si>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</si>
  <si>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</si>
  <si>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</si>
  <si>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</si>
  <si>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</si>
  <si>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</si>
  <si>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</si>
  <si>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</si>
  <si>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</si>
  <si>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</si>
  <si>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</si>
  <si>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</si>
  <si>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</si>
  <si>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</si>
  <si>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</si>
  <si>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</si>
  <si>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</si>
  <si>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</si>
  <si>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</si>
  <si>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</si>
  <si>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</si>
  <si>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</si>
  <si>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</si>
  <si>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</si>
  <si>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</si>
  <si>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</si>
  <si>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</si>
  <si>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</si>
  <si>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</si>
  <si>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</si>
  <si>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</si>
  <si>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</si>
  <si>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</si>
  <si>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</si>
  <si>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</si>
  <si>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</si>
  <si>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</si>
  <si>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</si>
  <si>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</si>
  <si>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</si>
  <si>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</si>
  <si>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</si>
  <si>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</si>
  <si>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</si>
  <si>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</si>
  <si>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</si>
  <si>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</si>
  <si>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</si>
  <si>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</si>
  <si>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</si>
  <si>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</si>
  <si>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</si>
  <si>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</si>
  <si>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</si>
  <si>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</si>
  <si>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</si>
  <si>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</si>
  <si>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</si>
  <si>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</si>
  <si>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</si>
  <si>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</si>
  <si>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</si>
  <si>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</si>
  <si>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</si>
  <si>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</si>
  <si>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</si>
  <si>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</si>
  <si>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</si>
  <si>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</si>
  <si>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</si>
  <si>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</si>
  <si>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</si>
  <si>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</si>
  <si>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</si>
  <si>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</si>
  <si>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</si>
  <si>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</si>
  <si>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</si>
  <si>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</si>
  <si>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</si>
  <si>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</si>
  <si>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</si>
  <si>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</si>
  <si>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</si>
  <si>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</si>
  <si>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</si>
  <si>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</si>
  <si>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</si>
  <si>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</si>
  <si>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</si>
  <si>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</si>
  <si>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</si>
  <si>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</si>
  <si>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</si>
  <si>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</si>
  <si>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</si>
  <si>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</si>
  <si>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</si>
  <si>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</si>
  <si>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</si>
  <si>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</si>
  <si>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</si>
  <si>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</si>
  <si>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</si>
  <si>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</si>
  <si>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</si>
  <si>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</si>
  <si>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</si>
  <si>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</si>
  <si>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</si>
  <si>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</si>
  <si>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</si>
  <si>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</si>
  <si>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</si>
  <si>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</si>
  <si>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</si>
  <si>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</si>
  <si>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</si>
  <si>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</si>
  <si>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</si>
  <si>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</si>
  <si>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</si>
  <si>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</si>
  <si>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</si>
  <si>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</si>
  <si>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</si>
  <si>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</si>
  <si>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</si>
  <si>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</si>
  <si>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</si>
  <si>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</si>
  <si>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</si>
  <si>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</si>
  <si>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</si>
  <si>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</si>
  <si>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</si>
  <si>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</si>
  <si>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</si>
  <si>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</si>
  <si>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</si>
  <si>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</si>
  <si>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</si>
  <si>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</si>
  <si>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</si>
  <si>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</si>
  <si>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</si>
  <si>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</si>
  <si>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</si>
  <si>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</si>
  <si>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</si>
  <si>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</si>
  <si>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</si>
  <si>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</si>
  <si>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</si>
  <si>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</si>
  <si>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</si>
  <si>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</si>
  <si>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</si>
  <si>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</si>
  <si>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</si>
  <si>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</si>
  <si>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</si>
  <si>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</si>
  <si>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</si>
  <si>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</si>
  <si>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</si>
  <si>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</si>
  <si>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</si>
  <si>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</si>
  <si>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</si>
  <si>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</si>
  <si>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</si>
  <si>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</si>
  <si>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</si>
  <si>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</si>
  <si>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</si>
  <si>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</si>
  <si>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</si>
  <si>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</si>
  <si>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</si>
  <si>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</si>
  <si>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</si>
  <si>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</si>
  <si>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</si>
  <si>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</si>
  <si>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</si>
  <si>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</si>
  <si>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</si>
  <si>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</si>
  <si>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</si>
  <si>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</si>
  <si>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</si>
  <si>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</si>
  <si>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</si>
  <si>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</si>
  <si>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</si>
  <si>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</si>
  <si>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</si>
  <si>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</si>
  <si>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</si>
  <si>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</si>
  <si>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</si>
  <si>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</si>
  <si>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</si>
  <si>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</si>
  <si>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</si>
  <si>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</si>
  <si>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</si>
  <si>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</si>
  <si>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</si>
  <si>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</si>
  <si>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</si>
  <si>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</si>
  <si>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</si>
  <si>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</si>
  <si>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</si>
  <si>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</si>
  <si>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</si>
  <si>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</si>
  <si>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</si>
  <si>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</si>
  <si>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</si>
  <si>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</si>
  <si>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</si>
  <si>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</si>
  <si>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</si>
  <si>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</si>
  <si>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</si>
  <si>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</si>
  <si>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</si>
  <si>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</si>
  <si>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</si>
  <si>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</si>
  <si>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</si>
  <si>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</si>
  <si>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</si>
  <si>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</si>
  <si>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</si>
  <si>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</si>
  <si>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</si>
  <si>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</si>
  <si>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</si>
  <si>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</si>
  <si>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</si>
  <si>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</si>
  <si>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</si>
  <si>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</si>
  <si>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</si>
  <si>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</si>
  <si>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</si>
  <si>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</si>
  <si>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</si>
  <si>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</si>
  <si>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</si>
  <si>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</si>
  <si>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</si>
  <si>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</si>
  <si>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</si>
  <si>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</si>
  <si>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</si>
  <si>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</si>
  <si>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</si>
  <si>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</si>
  <si>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</si>
  <si>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</si>
  <si>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</si>
  <si>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</si>
  <si>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</si>
  <si>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</si>
  <si>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</si>
  <si>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</si>
  <si>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</si>
  <si>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</si>
  <si>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</si>
  <si>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</si>
  <si>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</si>
  <si>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</si>
  <si>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</si>
  <si>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</si>
  <si>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</si>
  <si>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</si>
  <si>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</si>
  <si>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</si>
  <si>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</si>
  <si>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</si>
  <si>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</si>
  <si>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</si>
  <si>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</si>
  <si>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</si>
  <si>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</si>
  <si>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</si>
  <si>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</si>
  <si>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</si>
  <si>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</si>
  <si>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</si>
  <si>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</si>
  <si>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</si>
  <si>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</si>
  <si>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</si>
  <si>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</si>
  <si>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</si>
  <si>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</si>
  <si>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</si>
  <si>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</si>
  <si>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</si>
  <si>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</si>
  <si>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</si>
  <si>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</si>
  <si>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</si>
  <si>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</si>
  <si>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</si>
  <si>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</si>
  <si>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</si>
  <si>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</si>
  <si>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</si>
  <si>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</si>
  <si>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</si>
  <si>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</si>
  <si>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</si>
  <si>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</si>
  <si>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</si>
  <si>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</si>
  <si>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</si>
  <si>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</si>
  <si>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</si>
  <si>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</si>
  <si>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</si>
  <si>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</si>
  <si>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</si>
  <si>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</si>
  <si>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</si>
  <si>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</si>
  <si>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</si>
  <si>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</si>
  <si>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</si>
  <si>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</si>
  <si>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</si>
  <si>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</si>
  <si>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</si>
  <si>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</si>
  <si>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</si>
  <si>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</si>
  <si>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</si>
  <si>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</si>
  <si>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</si>
  <si>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</si>
  <si>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</si>
  <si>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</si>
  <si>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</si>
  <si>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</si>
  <si>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</si>
  <si>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</si>
  <si>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</si>
  <si>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</si>
  <si>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</si>
  <si>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</si>
  <si>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</si>
  <si>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</si>
  <si>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</si>
  <si>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</si>
  <si>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</si>
  <si>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</si>
  <si>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</si>
  <si>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</si>
  <si>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</si>
  <si>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</si>
  <si>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</si>
  <si>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</si>
  <si>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</si>
  <si>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</si>
  <si>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</si>
  <si>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</si>
  <si>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</si>
  <si>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</si>
  <si>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</si>
  <si>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</si>
  <si>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</si>
  <si>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</si>
  <si>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</si>
  <si>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</si>
  <si>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</si>
  <si>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</si>
  <si>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</si>
  <si>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</si>
  <si>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</si>
  <si>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</si>
  <si>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</si>
  <si>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</si>
  <si>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</si>
  <si>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</si>
  <si>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</si>
  <si>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</si>
  <si>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</si>
  <si>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</si>
  <si>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</si>
  <si>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</si>
  <si>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</si>
  <si>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</si>
  <si>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</si>
  <si>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</si>
  <si>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</si>
  <si>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</si>
  <si>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</si>
  <si>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</si>
  <si>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</si>
  <si>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</si>
  <si>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</si>
  <si>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</si>
  <si>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</si>
  <si>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</si>
  <si>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</si>
  <si>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</si>
  <si>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</si>
  <si>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</si>
  <si>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</si>
  <si>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</si>
  <si>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</si>
  <si>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</si>
  <si>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</si>
  <si>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</si>
  <si>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</si>
  <si>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</si>
  <si>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</si>
  <si>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</si>
  <si>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</si>
  <si>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</si>
  <si>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</si>
  <si>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</si>
  <si>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</si>
  <si>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</si>
  <si>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</si>
  <si>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</si>
  <si>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</si>
  <si>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</si>
  <si>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</si>
  <si>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</si>
  <si>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</si>
  <si>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</si>
  <si>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</si>
  <si>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</si>
  <si>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</si>
  <si>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</si>
  <si>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</si>
  <si>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</si>
  <si>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</si>
  <si>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</si>
  <si>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</si>
  <si>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</si>
  <si>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</si>
  <si>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</si>
  <si>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</si>
  <si>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</si>
  <si>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</si>
  <si>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</si>
  <si>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</si>
  <si>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</si>
  <si>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</si>
  <si>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</si>
  <si>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</si>
  <si>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</si>
  <si>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</si>
  <si>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</si>
  <si>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</si>
  <si>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</si>
  <si>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</si>
  <si>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</si>
  <si>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</si>
  <si>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</si>
  <si>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</si>
  <si>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</si>
  <si>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</si>
  <si>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</si>
  <si>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</si>
  <si>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</si>
  <si>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</si>
  <si>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</si>
  <si>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</si>
  <si>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</si>
  <si>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</si>
  <si>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</si>
  <si>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</si>
  <si>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</si>
  <si>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</si>
  <si>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</si>
  <si>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</si>
  <si>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</si>
  <si>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</si>
  <si>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</si>
  <si>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</si>
  <si>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</si>
  <si>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</si>
  <si>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</si>
  <si>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</si>
  <si>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</si>
  <si>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</si>
  <si>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</si>
  <si>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</si>
  <si>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</si>
  <si>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</si>
  <si>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</si>
  <si>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</si>
  <si>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</si>
  <si>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</si>
  <si>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</si>
  <si>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</si>
  <si>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</si>
  <si>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</si>
  <si>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</si>
  <si>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</si>
  <si>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</si>
  <si>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</si>
  <si>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</si>
  <si>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</si>
  <si>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</si>
  <si>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</si>
  <si>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</si>
  <si>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</si>
  <si>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</si>
  <si>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</si>
  <si>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</si>
  <si>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</si>
  <si>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</si>
  <si>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</si>
  <si>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</si>
  <si>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</si>
  <si>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</si>
  <si>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</si>
  <si>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</si>
  <si>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</si>
  <si>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</si>
  <si>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</si>
  <si>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</si>
  <si>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</si>
  <si>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</si>
  <si>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</si>
  <si>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</si>
  <si>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</si>
  <si>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</si>
  <si>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</si>
  <si>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</si>
  <si>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</si>
  <si>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</si>
  <si>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</si>
  <si>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</si>
  <si>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</si>
  <si>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</si>
  <si>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</si>
  <si>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</si>
  <si>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</si>
  <si>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</si>
  <si>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</si>
  <si>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</si>
  <si>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</si>
  <si>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</si>
  <si>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</si>
  <si>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</si>
  <si>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</si>
  <si>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</si>
  <si>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</si>
  <si>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</si>
  <si>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</si>
  <si>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</si>
  <si>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</si>
  <si>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</si>
  <si>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</si>
  <si>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</si>
  <si>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</si>
  <si>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</si>
  <si>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</si>
  <si>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</si>
  <si>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</si>
  <si>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</si>
  <si>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</si>
  <si>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</si>
  <si>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</si>
  <si>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</si>
  <si>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</si>
  <si>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</si>
  <si>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</si>
  <si>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</si>
  <si>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</si>
  <si>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</si>
  <si>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</si>
  <si>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</si>
  <si>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</si>
  <si>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</si>
  <si>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</si>
  <si>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</si>
  <si>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</si>
  <si>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</si>
  <si>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</si>
  <si>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</si>
  <si>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</si>
  <si>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</si>
  <si>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</si>
  <si>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</si>
  <si>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</si>
  <si>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</si>
  <si>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</si>
  <si>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</si>
  <si>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</si>
  <si>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</si>
  <si>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</si>
  <si>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</si>
  <si>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</si>
  <si>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</si>
  <si>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</si>
  <si>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</si>
  <si>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</si>
  <si>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</si>
  <si>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</si>
  <si>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</si>
  <si>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</si>
  <si>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</si>
  <si>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</si>
  <si>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</si>
  <si>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</si>
  <si>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</si>
  <si>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</si>
  <si>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</si>
  <si>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</si>
  <si>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</si>
  <si>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</si>
  <si>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</si>
  <si>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</si>
  <si>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</si>
  <si>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</si>
  <si>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</si>
  <si>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</si>
  <si>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</si>
  <si>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</si>
  <si>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</si>
  <si>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</si>
  <si>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</si>
  <si>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</si>
  <si>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</si>
  <si>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</si>
  <si>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</si>
  <si>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</si>
  <si>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</si>
  <si>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</si>
  <si>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</si>
  <si>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</si>
  <si>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</si>
  <si>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</si>
  <si>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</si>
  <si>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</si>
  <si>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</si>
  <si>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</si>
  <si>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</si>
  <si>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</si>
  <si>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</si>
  <si>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</si>
  <si>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</si>
  <si>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</si>
  <si>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</si>
  <si>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</si>
  <si>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</si>
  <si>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</si>
  <si>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</si>
  <si>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</si>
  <si>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</si>
  <si>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</si>
  <si>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</si>
  <si>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</si>
  <si>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</si>
  <si>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</si>
  <si>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</si>
  <si>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</si>
  <si>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</si>
  <si>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</si>
  <si>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</si>
  <si>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</si>
  <si>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</si>
  <si>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</si>
  <si>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</si>
  <si>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</si>
  <si>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</si>
  <si>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</si>
  <si>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</si>
  <si>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</si>
  <si>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</si>
  <si>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</si>
  <si>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</si>
  <si>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</si>
  <si>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</si>
  <si>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</si>
  <si>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</si>
  <si>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</si>
  <si>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</si>
  <si>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</si>
  <si>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</si>
  <si>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</si>
  <si>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</si>
  <si>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</si>
  <si>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</si>
  <si>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</si>
  <si>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</si>
  <si>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</si>
  <si>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</si>
  <si>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</si>
  <si>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</si>
  <si>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</si>
  <si>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</si>
  <si>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</si>
  <si>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</si>
  <si>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</si>
  <si>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</si>
  <si>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</si>
  <si>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</si>
  <si>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</si>
  <si>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</si>
  <si>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</si>
  <si>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</si>
  <si>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</si>
  <si>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</si>
  <si>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</si>
  <si>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</si>
  <si>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</si>
  <si>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</si>
  <si>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</si>
  <si>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</si>
  <si>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</si>
  <si>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</si>
  <si>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</si>
  <si>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</si>
  <si>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</si>
  <si>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</si>
  <si>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</si>
  <si>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</si>
  <si>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</si>
  <si>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</si>
  <si>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</si>
  <si>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</si>
  <si>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</si>
  <si>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</si>
  <si>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</si>
  <si>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</si>
  <si>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</si>
  <si>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</si>
  <si>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</si>
  <si>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</si>
  <si>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</si>
  <si>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</si>
  <si>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</si>
  <si>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</si>
  <si>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</si>
  <si>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</si>
  <si>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</si>
  <si>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</si>
  <si>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</si>
  <si>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</si>
  <si>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</si>
  <si>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</si>
  <si>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</si>
  <si>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</si>
  <si>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</si>
  <si>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</si>
  <si>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</si>
  <si>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</si>
  <si>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</si>
  <si>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</si>
  <si>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</si>
  <si>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</si>
  <si>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</si>
  <si>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</si>
  <si>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</si>
  <si>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</si>
  <si>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</si>
  <si>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</si>
  <si>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</si>
  <si>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</si>
  <si>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</si>
  <si>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</si>
  <si>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</si>
  <si>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</si>
  <si>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</si>
  <si>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</si>
  <si>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</si>
  <si>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</si>
  <si>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</si>
  <si>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</si>
  <si>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</si>
  <si>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</si>
  <si>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</si>
  <si>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</si>
  <si>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</si>
  <si>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</si>
  <si>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</si>
  <si>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</si>
  <si>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</si>
  <si>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</si>
  <si>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</si>
  <si>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</si>
  <si>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</si>
  <si>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</si>
  <si>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</si>
  <si>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</si>
  <si>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</si>
  <si>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</si>
  <si>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</si>
  <si>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</si>
  <si>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</si>
  <si>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</si>
  <si>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</si>
  <si>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</si>
  <si>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</si>
  <si>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</si>
  <si>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</si>
  <si>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</si>
  <si>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</si>
  <si>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</si>
  <si>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</si>
  <si>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</si>
  <si>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</si>
  <si>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</si>
  <si>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</si>
  <si>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</si>
  <si>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</si>
  <si>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</si>
  <si>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</si>
  <si>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</si>
  <si>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</si>
  <si>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</si>
  <si>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</si>
  <si>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</si>
  <si>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</si>
  <si>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</si>
  <si>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</si>
  <si>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</si>
  <si>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</si>
  <si>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</si>
  <si>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</si>
  <si>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</si>
  <si>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</si>
  <si>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</si>
  <si>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</si>
  <si>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</si>
  <si>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</si>
  <si>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</si>
  <si>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</si>
  <si>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</si>
  <si>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</si>
  <si>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</si>
  <si>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</si>
  <si>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</si>
  <si>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</si>
  <si>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</si>
  <si>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</si>
  <si>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</si>
  <si>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</si>
  <si>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</si>
  <si>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</si>
  <si>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</si>
  <si>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</si>
  <si>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</si>
  <si>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</si>
  <si>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</si>
  <si>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</si>
  <si>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</si>
  <si>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</si>
  <si>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</si>
  <si>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</si>
  <si>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</si>
  <si>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</si>
  <si>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</si>
  <si>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</si>
  <si>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</si>
  <si>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</si>
  <si>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</si>
  <si>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</si>
  <si>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</si>
  <si>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</si>
  <si>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</si>
  <si>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</si>
  <si>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</si>
  <si>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</si>
  <si>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</si>
  <si>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</si>
  <si>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</si>
  <si>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</si>
  <si>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</si>
  <si>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</si>
  <si>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</si>
  <si>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</si>
  <si>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</si>
  <si>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</si>
  <si>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</si>
  <si>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</si>
  <si>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</si>
  <si>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</si>
  <si>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</si>
  <si>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</si>
  <si>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</si>
  <si>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</si>
  <si>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</si>
  <si>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</si>
  <si>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</si>
  <si>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</si>
  <si>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</si>
  <si>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</si>
  <si>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</si>
  <si>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</si>
  <si>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</si>
  <si>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</si>
  <si>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</si>
  <si>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</si>
  <si>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</si>
  <si>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</si>
  <si>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</si>
  <si>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</si>
  <si>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</si>
  <si>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</si>
  <si>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</si>
  <si>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</si>
  <si>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</si>
  <si>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</si>
  <si>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</si>
  <si>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</si>
  <si>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</si>
  <si>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</si>
  <si>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</si>
  <si>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</si>
  <si>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</si>
  <si>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</si>
  <si>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</si>
  <si>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</si>
  <si>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</si>
  <si>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</si>
  <si>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</si>
  <si>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</si>
  <si>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</si>
  <si>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</si>
  <si>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</si>
  <si>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</si>
  <si>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</si>
  <si>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</si>
  <si>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</si>
  <si>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</si>
  <si>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</si>
  <si>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</si>
  <si>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</si>
  <si>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</si>
  <si>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</si>
  <si>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</si>
  <si>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</si>
  <si>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</si>
  <si>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</si>
  <si>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</si>
  <si>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</si>
  <si>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</si>
  <si>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</si>
  <si>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</si>
  <si>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</si>
  <si>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</si>
  <si>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</si>
  <si>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</si>
  <si>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</si>
  <si>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</si>
  <si>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</si>
  <si>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</si>
  <si>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</si>
  <si>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</si>
  <si>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</si>
  <si>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</si>
  <si>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</si>
  <si>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</si>
  <si>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</si>
  <si>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</si>
  <si>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</si>
  <si>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</si>
  <si>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</si>
  <si>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</si>
  <si>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</si>
  <si>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</si>
  <si>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</si>
  <si>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</si>
  <si>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</si>
  <si>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</si>
  <si>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</si>
  <si>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</si>
  <si>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</si>
  <si>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</si>
  <si>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</si>
  <si>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</si>
  <si>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</si>
  <si>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</si>
  <si>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</si>
  <si>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</si>
  <si>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</si>
  <si>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</si>
  <si>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</si>
  <si>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</si>
  <si>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</si>
  <si>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</si>
  <si>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</si>
  <si>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</si>
  <si>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</si>
  <si>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</si>
  <si>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</si>
  <si>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</si>
  <si>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</si>
  <si>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</si>
  <si>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</si>
  <si>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</si>
  <si>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</si>
  <si>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</si>
  <si>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</si>
  <si>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</si>
  <si>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</si>
  <si>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</si>
  <si>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</si>
  <si>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</si>
  <si>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</si>
  <si>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</si>
  <si>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</si>
  <si>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</si>
  <si>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</si>
  <si>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</si>
  <si>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</si>
  <si>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</si>
  <si>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</si>
  <si>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</si>
  <si>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</si>
  <si>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</si>
  <si>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</si>
  <si>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</si>
  <si>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</si>
  <si>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</si>
  <si>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</si>
  <si>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</si>
  <si>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</si>
  <si>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</si>
  <si>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</si>
  <si>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</si>
  <si>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</si>
  <si>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</si>
  <si>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</si>
  <si>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</si>
  <si>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</si>
  <si>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</si>
  <si>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</si>
  <si>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</si>
  <si>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</si>
  <si>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</si>
  <si>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</si>
  <si>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</si>
  <si>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</si>
  <si>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</si>
  <si>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</si>
  <si>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</si>
  <si>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</si>
  <si>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</si>
  <si>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</si>
  <si>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</si>
  <si>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</si>
  <si>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</si>
  <si>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</si>
  <si>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</si>
  <si>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</si>
  <si>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</si>
  <si>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</si>
  <si>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</si>
  <si>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</si>
  <si>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</si>
  <si>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</si>
  <si>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</si>
  <si>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</si>
  <si>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</si>
  <si>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</si>
  <si>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</si>
  <si>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</si>
  <si>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</si>
  <si>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</si>
  <si>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</si>
  <si>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</si>
  <si>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</si>
  <si>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</si>
  <si>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</si>
  <si>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</si>
  <si>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</si>
  <si>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</si>
  <si>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</si>
  <si>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</si>
  <si>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</si>
  <si>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</si>
  <si>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</si>
  <si>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</si>
  <si>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</si>
  <si>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</si>
  <si>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</si>
  <si>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</si>
  <si>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</si>
  <si>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</si>
  <si>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</si>
  <si>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</si>
  <si>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</si>
  <si>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</si>
  <si>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</si>
  <si>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</si>
  <si>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</si>
  <si>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</si>
  <si>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</si>
  <si>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</si>
  <si>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</si>
  <si>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</si>
  <si>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</si>
  <si>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</si>
  <si>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</si>
  <si>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</si>
  <si>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</si>
  <si>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</si>
  <si>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</si>
  <si>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</si>
  <si>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</si>
  <si>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</si>
  <si>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</si>
  <si>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</si>
  <si>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</si>
  <si>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</si>
  <si>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</si>
  <si>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</si>
  <si>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</si>
  <si>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</si>
  <si>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</si>
  <si>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</si>
  <si>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</si>
  <si>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</si>
  <si>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</si>
  <si>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</si>
  <si>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</si>
  <si>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</si>
  <si>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</si>
  <si>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</si>
  <si>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</si>
  <si>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</si>
  <si>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</si>
  <si>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</si>
  <si>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</si>
  <si>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</si>
  <si>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</si>
  <si>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</si>
  <si>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</si>
  <si>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</si>
  <si>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</si>
  <si>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</si>
  <si>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</si>
  <si>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</si>
  <si>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</si>
  <si>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</si>
  <si>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</si>
  <si>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</si>
  <si>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</si>
  <si>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</si>
  <si>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</si>
  <si>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</si>
  <si>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</si>
  <si>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</si>
  <si>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</si>
  <si>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</si>
  <si>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</si>
  <si>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</si>
  <si>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</si>
  <si>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</si>
  <si>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</si>
  <si>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</si>
  <si>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</si>
  <si>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</si>
  <si>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</si>
  <si>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</si>
  <si>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</si>
  <si>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</si>
  <si>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</si>
  <si>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</si>
  <si>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</si>
  <si>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</si>
  <si>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</si>
  <si>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</si>
  <si>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</si>
  <si>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</si>
  <si>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</si>
  <si>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</si>
  <si>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</si>
  <si>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</si>
  <si>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</si>
  <si>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</si>
  <si>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</si>
  <si>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</si>
  <si>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</si>
  <si>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</si>
  <si>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</si>
  <si>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</si>
  <si>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</si>
  <si>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</si>
  <si>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</si>
  <si>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</si>
  <si>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</si>
  <si>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</si>
  <si>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</si>
  <si>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</si>
  <si>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</si>
  <si>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</si>
  <si>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</si>
  <si>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</si>
  <si>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</si>
  <si>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</si>
  <si>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</si>
  <si>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</si>
  <si>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</si>
  <si>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</si>
  <si>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</si>
  <si>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</si>
  <si>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</si>
  <si>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</si>
  <si>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</si>
  <si>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</si>
  <si>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</si>
  <si>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</si>
  <si>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</si>
  <si>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</si>
  <si>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</si>
  <si>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</si>
  <si>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</si>
  <si>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</si>
  <si>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</si>
  <si>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</si>
  <si>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</si>
  <si>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</si>
  <si>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</si>
  <si>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</si>
  <si>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</si>
  <si>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</si>
  <si>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</si>
  <si>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</si>
  <si>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</si>
  <si>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</si>
  <si>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</si>
  <si>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</si>
  <si>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</si>
  <si>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</si>
  <si>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</si>
  <si>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</si>
  <si>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</si>
  <si>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</si>
  <si>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</si>
  <si>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</si>
  <si>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</si>
  <si>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</si>
  <si>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</si>
  <si>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</si>
  <si>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</si>
  <si>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</si>
  <si>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</si>
  <si>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</si>
  <si>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</si>
  <si>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</si>
  <si>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</si>
  <si>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</si>
  <si>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</si>
  <si>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</si>
  <si>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</si>
  <si>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</si>
  <si>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</si>
  <si>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</si>
  <si>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</si>
  <si>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</si>
  <si>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</si>
  <si>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</si>
  <si>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</si>
  <si>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</si>
  <si>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</si>
  <si>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</si>
  <si>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</si>
  <si>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</si>
  <si>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</si>
  <si>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</si>
  <si>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</si>
  <si>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</si>
  <si>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</si>
  <si>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</si>
  <si>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</si>
  <si>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</si>
  <si>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</si>
  <si>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</si>
  <si>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</si>
  <si>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</si>
  <si>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</si>
  <si>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</si>
  <si>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</si>
  <si>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</si>
  <si>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</si>
  <si>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</si>
  <si>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</si>
  <si>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</si>
  <si>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</si>
  <si>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</si>
  <si>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</si>
  <si>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</si>
  <si>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</si>
  <si>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</si>
  <si>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</si>
  <si>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</si>
  <si>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</si>
  <si>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</si>
  <si>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</si>
  <si>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</si>
  <si>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</si>
  <si>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</si>
  <si>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</si>
  <si>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</si>
  <si>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</si>
  <si>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</si>
  <si>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</si>
  <si>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</si>
  <si>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</si>
  <si>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</si>
  <si>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</si>
  <si>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</si>
  <si>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</si>
  <si>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</si>
  <si>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</si>
  <si>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</si>
  <si>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</si>
  <si>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</si>
  <si>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</si>
  <si>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</si>
  <si>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</si>
  <si>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</si>
  <si>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</si>
  <si>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</si>
  <si>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</si>
  <si>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</si>
  <si>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</si>
  <si>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</si>
  <si>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</si>
  <si>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</si>
  <si>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</si>
  <si>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</si>
  <si>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</si>
  <si>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</si>
  <si>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</si>
  <si>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</si>
  <si>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</si>
  <si>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</si>
  <si>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</si>
  <si>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</si>
  <si>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</si>
  <si>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</si>
  <si>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</si>
  <si>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</si>
  <si>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</si>
  <si>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</si>
  <si>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</si>
  <si>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</si>
  <si>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</si>
  <si>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</si>
  <si>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</si>
  <si>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</si>
  <si>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</si>
  <si>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</si>
  <si>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</si>
  <si>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</si>
  <si>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</si>
  <si>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</si>
  <si>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</si>
  <si>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</si>
  <si>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</si>
  <si>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</si>
  <si>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</si>
  <si>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</si>
  <si>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</si>
  <si>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</si>
  <si>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</si>
  <si>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</si>
  <si>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</si>
  <si>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</si>
  <si>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</si>
  <si>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</si>
  <si>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</si>
  <si>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</si>
  <si>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</si>
  <si>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</si>
  <si>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</si>
  <si>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</si>
  <si>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</si>
  <si>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</si>
  <si>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</si>
  <si>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</si>
  <si>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</si>
  <si>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</si>
  <si>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</si>
  <si>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</si>
  <si>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</si>
  <si>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</si>
  <si>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</si>
  <si>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</si>
  <si>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</si>
  <si>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</si>
  <si>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</si>
  <si>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</si>
  <si>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</si>
  <si>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</si>
  <si>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</si>
  <si>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</si>
  <si>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</si>
  <si>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</si>
  <si>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</si>
  <si>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</si>
  <si>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</si>
  <si>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</si>
  <si>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</si>
  <si>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</si>
  <si>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</si>
  <si>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</si>
  <si>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</si>
  <si>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</si>
  <si>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</si>
  <si>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</si>
  <si>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</si>
  <si>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</si>
  <si>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</si>
  <si>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</si>
  <si>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</si>
  <si>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</si>
  <si>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</si>
  <si>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</si>
  <si>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</si>
  <si>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</si>
  <si>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</si>
  <si>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</si>
  <si>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</si>
  <si>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</si>
  <si>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</si>
  <si>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</si>
  <si>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</si>
  <si>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</si>
  <si>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</si>
  <si>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</si>
  <si>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</si>
  <si>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</si>
  <si>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</si>
  <si>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</si>
  <si>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</si>
  <si>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</si>
  <si>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</si>
  <si>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</si>
  <si>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</si>
  <si>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</si>
  <si>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</si>
  <si>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</si>
  <si>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</si>
  <si>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</si>
  <si>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</si>
  <si>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</si>
  <si>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</si>
  <si>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</si>
  <si>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</si>
  <si>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</si>
  <si>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</si>
  <si>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</si>
  <si>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</si>
  <si>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</si>
  <si>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</si>
  <si>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</si>
  <si>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</si>
  <si>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</si>
  <si>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</si>
  <si>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</si>
  <si>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</si>
  <si>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</si>
  <si>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</si>
  <si>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</si>
  <si>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</si>
  <si>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</si>
  <si>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</si>
  <si>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</si>
  <si>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</si>
  <si>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</si>
  <si>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</si>
  <si>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</si>
  <si>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</si>
  <si>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</si>
  <si>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</si>
  <si>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</si>
  <si>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</si>
  <si>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</si>
  <si>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</si>
  <si>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</si>
  <si>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</si>
  <si>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</si>
  <si>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</si>
  <si>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</si>
  <si>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</si>
  <si>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</si>
  <si>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</si>
  <si>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</si>
  <si>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</si>
  <si>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</si>
  <si>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</si>
  <si>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</si>
  <si>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</si>
  <si>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</si>
  <si>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</si>
  <si>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</si>
  <si>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</si>
  <si>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</si>
  <si>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</si>
  <si>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</si>
  <si>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</si>
  <si>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</si>
  <si>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</si>
  <si>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</si>
  <si>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</si>
  <si>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</si>
  <si>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</si>
  <si>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</si>
  <si>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</si>
  <si>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</si>
  <si>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</si>
  <si>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</si>
  <si>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</si>
  <si>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</si>
  <si>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</si>
  <si>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</si>
  <si>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</si>
  <si>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</si>
  <si>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</si>
  <si>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</si>
  <si>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</si>
  <si>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</si>
  <si>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</si>
  <si>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</si>
  <si>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</si>
  <si>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</si>
  <si>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</si>
  <si>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</si>
  <si>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</si>
  <si>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</si>
  <si>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</si>
  <si>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</si>
  <si>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</si>
  <si>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</si>
  <si>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</si>
  <si>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</si>
  <si>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</si>
  <si>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</si>
  <si>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</si>
  <si>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</si>
  <si>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</si>
  <si>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</si>
  <si>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</si>
  <si>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</si>
  <si>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</si>
  <si>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</si>
  <si>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</si>
  <si>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</si>
  <si>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</si>
  <si>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</si>
  <si>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</si>
  <si>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</si>
  <si>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</si>
  <si>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</si>
  <si>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</si>
  <si>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</si>
  <si>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</si>
  <si>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</si>
  <si>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</si>
  <si>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</si>
  <si>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</si>
  <si>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</si>
  <si>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</si>
  <si>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</si>
  <si>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</si>
  <si>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</si>
  <si>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</si>
  <si>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</si>
  <si>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</si>
  <si>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</si>
  <si>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</si>
  <si>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</si>
  <si>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</si>
  <si>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</si>
  <si>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</si>
  <si>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</si>
  <si>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</si>
  <si>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</si>
  <si>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</si>
  <si>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</si>
  <si>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</si>
  <si>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</si>
  <si>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</si>
  <si>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</si>
  <si>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</si>
  <si>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</si>
  <si>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</si>
  <si>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</si>
  <si>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</si>
  <si>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</si>
  <si>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</si>
  <si>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</si>
  <si>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</si>
  <si>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</si>
  <si>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</si>
  <si>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</si>
  <si>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</si>
  <si>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</si>
  <si>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</si>
  <si>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</si>
  <si>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</si>
  <si>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</si>
  <si>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</si>
  <si>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</si>
  <si>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</si>
  <si>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</si>
  <si>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</si>
  <si>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</si>
  <si>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</si>
  <si>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</si>
  <si>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</si>
  <si>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</si>
  <si>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</si>
  <si>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</si>
  <si>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</si>
  <si>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</si>
  <si>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</si>
  <si>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</si>
  <si>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</si>
  <si>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</si>
  <si>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</si>
  <si>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</si>
  <si>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</si>
  <si>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</si>
  <si>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</si>
  <si>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</si>
  <si>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</si>
  <si>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</si>
  <si>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</si>
  <si>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</si>
  <si>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</si>
  <si>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</si>
  <si>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</si>
  <si>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</si>
  <si>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</si>
  <si>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</si>
  <si>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</si>
  <si>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</si>
  <si>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</si>
  <si>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</si>
  <si>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</si>
  <si>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</si>
  <si>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</si>
  <si>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</si>
  <si>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</si>
  <si>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</si>
  <si>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</si>
  <si>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</si>
  <si>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</si>
  <si>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</si>
  <si>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</si>
  <si>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</si>
  <si>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</si>
  <si>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</si>
  <si>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</si>
  <si>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</si>
  <si>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</si>
  <si>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</si>
  <si>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</si>
  <si>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</si>
  <si>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</si>
  <si>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</si>
  <si>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</si>
  <si>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</si>
  <si>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</si>
  <si>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</si>
  <si>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</si>
  <si>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</si>
  <si>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</si>
  <si>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</si>
  <si>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</si>
  <si>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</si>
  <si>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</si>
  <si>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</si>
  <si>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</si>
  <si>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</si>
  <si>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</si>
  <si>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</si>
  <si>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</si>
  <si>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</si>
  <si>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</si>
  <si>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</si>
  <si>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</si>
  <si>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</si>
  <si>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</si>
  <si>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</si>
  <si>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</si>
  <si>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</si>
  <si>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</si>
  <si>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</si>
  <si>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</si>
  <si>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</si>
  <si>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</si>
  <si>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</si>
  <si>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</si>
  <si>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</si>
  <si>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</si>
  <si>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</si>
  <si>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</si>
  <si>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</si>
  <si>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</si>
  <si>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</si>
  <si>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</si>
  <si>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</si>
  <si>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</si>
  <si>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</si>
  <si>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</si>
  <si>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</si>
  <si>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</si>
  <si>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</si>
  <si>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</si>
  <si>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</si>
  <si>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</si>
  <si>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</si>
  <si>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</si>
  <si>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</si>
  <si>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</si>
  <si>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</si>
  <si>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</si>
  <si>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</si>
  <si>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</si>
  <si>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</si>
  <si>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</si>
  <si>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</si>
  <si>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</si>
  <si>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</si>
  <si>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</si>
  <si>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</si>
  <si>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</si>
  <si>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</si>
  <si>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</si>
  <si>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</si>
  <si>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</si>
  <si>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</si>
  <si>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</si>
  <si>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</si>
  <si>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</si>
  <si>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</si>
  <si>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</si>
  <si>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</si>
  <si>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</si>
  <si>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</si>
  <si>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</si>
  <si>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</si>
  <si>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</si>
  <si>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</si>
  <si>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</si>
  <si>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</si>
  <si>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</si>
  <si>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</si>
  <si>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</si>
  <si>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</si>
  <si>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</si>
  <si>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</si>
  <si>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</si>
  <si>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</si>
  <si>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</si>
  <si>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</si>
  <si>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</si>
  <si>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</si>
  <si>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</si>
  <si>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</si>
  <si>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</si>
  <si>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</si>
  <si>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</si>
  <si>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</si>
  <si>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</si>
  <si>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</si>
  <si>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</si>
  <si>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</si>
  <si>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</si>
  <si>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</si>
  <si>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</si>
  <si>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</si>
  <si>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</si>
  <si>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</si>
  <si>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</si>
  <si>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</si>
  <si>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</si>
  <si>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</si>
  <si>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</si>
  <si>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</si>
  <si>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</si>
  <si>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</si>
  <si>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</si>
  <si>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</si>
  <si>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</si>
  <si>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</si>
  <si>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</si>
  <si>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</si>
  <si>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</si>
  <si>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</si>
  <si>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</si>
  <si>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</si>
  <si>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</si>
  <si>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</si>
  <si>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</si>
  <si>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</si>
  <si>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</si>
  <si>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</si>
  <si>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</si>
  <si>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</si>
  <si>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</si>
  <si>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</si>
  <si>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</si>
  <si>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</si>
  <si>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</si>
  <si>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</si>
  <si>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</si>
  <si>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</si>
  <si>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</si>
  <si>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</si>
  <si>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</si>
  <si>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</si>
  <si>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</si>
  <si>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</si>
  <si>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</si>
  <si>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</si>
  <si>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</si>
  <si>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</si>
  <si>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</si>
  <si>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</si>
  <si>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</si>
  <si>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</si>
  <si>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</si>
  <si>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</si>
  <si>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</si>
  <si>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</si>
  <si>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</si>
  <si>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</si>
  <si>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</si>
  <si>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</si>
  <si>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</si>
  <si>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</si>
  <si>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</si>
  <si>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</si>
  <si>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</si>
  <si>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</si>
  <si>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</si>
  <si>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</si>
  <si>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</si>
  <si>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</si>
  <si>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</si>
  <si>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</si>
  <si>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</si>
  <si>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</si>
  <si>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</si>
  <si>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</si>
  <si>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</si>
  <si>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</si>
  <si>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</si>
  <si>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</si>
  <si>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</si>
  <si>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</si>
  <si>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</si>
  <si>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</si>
  <si>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</si>
  <si>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</si>
  <si>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</si>
  <si>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</si>
  <si>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</si>
  <si>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</si>
  <si>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</si>
  <si>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</si>
  <si>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</si>
  <si>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</si>
  <si>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</si>
  <si>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</si>
  <si>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</si>
  <si>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</si>
  <si>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</si>
  <si>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</si>
  <si>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</si>
  <si>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</si>
  <si>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</si>
  <si>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</si>
  <si>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</si>
  <si>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</si>
  <si>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</si>
  <si>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</si>
  <si>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</si>
  <si>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</si>
  <si>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</si>
  <si>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</si>
  <si>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</si>
  <si>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</si>
  <si>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</si>
  <si>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</si>
  <si>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</si>
  <si>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</si>
  <si>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</si>
  <si>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</si>
  <si>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</si>
  <si>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</si>
  <si>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</si>
  <si>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</si>
  <si>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</si>
  <si>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</si>
  <si>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</si>
  <si>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</si>
  <si>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</si>
  <si>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</si>
  <si>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</si>
  <si>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</si>
  <si>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</si>
  <si>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</si>
  <si>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</si>
  <si>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</si>
  <si>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</si>
  <si>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</si>
  <si>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</si>
  <si>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</si>
  <si>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</si>
  <si>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</si>
  <si>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</si>
  <si>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</si>
  <si>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</si>
  <si>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</si>
  <si>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</si>
  <si>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</si>
  <si>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</si>
  <si>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</si>
  <si>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</si>
  <si>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</si>
  <si>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</si>
  <si>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</si>
  <si>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</si>
  <si>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</si>
  <si>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</si>
  <si>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</si>
  <si>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</si>
  <si>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</si>
  <si>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</si>
  <si>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</si>
  <si>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</si>
  <si>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</si>
  <si>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</si>
  <si>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</si>
  <si>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</si>
  <si>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</si>
  <si>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</si>
  <si>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</si>
  <si>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</si>
  <si>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</si>
  <si>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</si>
  <si>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</si>
  <si>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</si>
  <si>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</si>
  <si>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</si>
  <si>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</si>
  <si>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</si>
  <si>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</si>
  <si>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</si>
  <si>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</si>
  <si>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</si>
  <si>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</si>
  <si>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</si>
  <si>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</si>
  <si>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</si>
  <si>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</si>
  <si>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</si>
  <si>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</si>
  <si>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</si>
  <si>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</si>
  <si>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</si>
  <si>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</si>
  <si>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</si>
  <si>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</si>
  <si>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</si>
  <si>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</si>
  <si>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</si>
  <si>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</si>
  <si>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</si>
  <si>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</si>
  <si>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</si>
  <si>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</si>
  <si>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</si>
  <si>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</si>
  <si>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</si>
  <si>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</si>
  <si>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</si>
  <si>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</si>
  <si>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</si>
  <si>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</si>
  <si>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</si>
  <si>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</si>
  <si>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</si>
  <si>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</si>
  <si>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</si>
  <si>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</si>
  <si>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</si>
  <si>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</si>
  <si>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</si>
  <si>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</si>
  <si>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</si>
  <si>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</si>
  <si>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</si>
  <si>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</si>
  <si>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</si>
  <si>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</si>
  <si>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</si>
  <si>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</si>
  <si>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</si>
  <si>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</si>
  <si>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</si>
  <si>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</si>
  <si>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</si>
  <si>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</si>
  <si>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</si>
  <si>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</si>
  <si>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</si>
  <si>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</si>
  <si>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</si>
  <si>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</si>
  <si>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</si>
  <si>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</si>
  <si>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</si>
  <si>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</si>
  <si>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</si>
  <si>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</si>
  <si>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</si>
  <si>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</si>
  <si>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</si>
  <si>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</si>
  <si>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</si>
  <si>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</si>
  <si>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</si>
  <si>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</si>
  <si>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</si>
  <si>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</si>
  <si>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</si>
  <si>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</si>
  <si>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</si>
  <si>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</si>
  <si>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</si>
  <si>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</si>
  <si>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</si>
  <si>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</si>
  <si>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</si>
  <si>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</si>
  <si>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</si>
  <si>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</si>
  <si>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</si>
  <si>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</si>
  <si>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</si>
  <si>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</si>
  <si>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</si>
  <si>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</si>
  <si>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</si>
  <si>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</si>
  <si>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</si>
  <si>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</si>
  <si>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</si>
  <si>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</si>
  <si>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</si>
  <si>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</si>
  <si>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</si>
  <si>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</si>
  <si>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</si>
  <si>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</si>
  <si>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</si>
  <si>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</si>
  <si>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</si>
  <si>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</si>
  <si>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</si>
  <si>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</si>
  <si>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</si>
  <si>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</si>
  <si>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</si>
  <si>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</si>
  <si>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</si>
  <si>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</si>
  <si>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</si>
  <si>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</si>
  <si>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</si>
  <si>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</si>
  <si>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</si>
  <si>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</si>
  <si>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</si>
  <si>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</si>
  <si>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</si>
  <si>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</si>
  <si>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</si>
  <si>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</si>
  <si>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</si>
  <si>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</si>
  <si>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</si>
  <si>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</si>
  <si>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</si>
  <si>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</si>
  <si>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</si>
  <si>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</si>
  <si>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</si>
  <si>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</si>
  <si>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</si>
  <si>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</si>
  <si>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</si>
  <si>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</si>
  <si>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</si>
  <si>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</si>
  <si>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</si>
  <si>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</si>
  <si>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</si>
  <si>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</si>
  <si>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</si>
  <si>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</si>
  <si>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</si>
  <si>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</si>
  <si>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</si>
  <si>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</si>
  <si>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</si>
  <si>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</si>
  <si>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</si>
  <si>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</si>
  <si>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</si>
  <si>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</si>
  <si>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</si>
  <si>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</si>
  <si>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</si>
  <si>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</si>
  <si>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</si>
  <si>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</si>
  <si>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</si>
  <si>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</si>
  <si>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</si>
  <si>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</si>
  <si>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</si>
  <si>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</si>
  <si>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</si>
  <si>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</si>
  <si>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</si>
  <si>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</si>
  <si>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</si>
  <si>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</si>
  <si>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</si>
  <si>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</si>
  <si>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</si>
  <si>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</si>
  <si>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</si>
  <si>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</si>
  <si>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</si>
  <si>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</si>
  <si>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</si>
  <si>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</si>
  <si>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</si>
  <si>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</si>
  <si>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</si>
  <si>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</si>
  <si>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</si>
  <si>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</si>
  <si>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</si>
  <si>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</si>
  <si>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</si>
  <si>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</si>
  <si>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</si>
  <si>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</si>
  <si>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</si>
  <si>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</si>
  <si>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</si>
  <si>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</si>
  <si>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</si>
  <si>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</si>
  <si>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</si>
  <si>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</si>
  <si>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</si>
  <si>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</si>
  <si>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</si>
  <si>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</si>
  <si>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</si>
  <si>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</si>
  <si>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</si>
  <si>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</si>
  <si>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</si>
  <si>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</si>
  <si>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</si>
  <si>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</si>
  <si>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</si>
  <si>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</si>
  <si>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</si>
  <si>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</si>
  <si>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</si>
  <si>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</si>
  <si>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</si>
  <si>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</si>
  <si>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</si>
  <si>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</si>
  <si>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</si>
  <si>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</si>
  <si>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</si>
  <si>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</si>
  <si>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</si>
  <si>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</si>
  <si>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</si>
  <si>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</si>
  <si>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</si>
  <si>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</si>
  <si>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</si>
  <si>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</si>
  <si>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</si>
  <si>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</si>
  <si>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</si>
  <si>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</si>
  <si>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</si>
  <si>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</si>
  <si>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</si>
  <si>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</si>
  <si>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</si>
  <si>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</si>
  <si>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</si>
  <si>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</si>
  <si>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</si>
  <si>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</si>
  <si>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</si>
  <si>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</si>
  <si>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</si>
  <si>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</si>
  <si>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</si>
  <si>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</si>
  <si>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</si>
  <si>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</si>
  <si>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</si>
  <si>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</si>
  <si>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</si>
  <si>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</si>
  <si>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</si>
  <si>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</si>
  <si>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</si>
  <si>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</si>
  <si>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</si>
  <si>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</si>
  <si>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</si>
  <si>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</si>
  <si>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</si>
  <si>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</si>
  <si>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</si>
  <si>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</si>
  <si>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</si>
  <si>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</si>
  <si>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</si>
  <si>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</si>
  <si>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</si>
  <si>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</si>
  <si>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</si>
  <si>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</si>
  <si>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</si>
  <si>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</si>
  <si>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</si>
  <si>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</si>
  <si>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</si>
  <si>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</si>
  <si>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</si>
  <si>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</si>
  <si>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</si>
  <si>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</si>
  <si>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</si>
  <si>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</si>
  <si>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</si>
  <si>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</si>
  <si>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</si>
  <si>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</si>
  <si>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</si>
  <si>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</si>
  <si>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</si>
  <si>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</si>
  <si>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</si>
  <si>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</si>
  <si>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</si>
  <si>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</si>
  <si>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</si>
  <si>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</si>
  <si>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</si>
  <si>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</si>
  <si>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</si>
  <si>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</si>
  <si>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</si>
  <si>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</si>
  <si>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</si>
  <si>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</si>
  <si>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</si>
  <si>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</si>
  <si>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</si>
  <si>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</si>
  <si>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</si>
  <si>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</si>
  <si>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</si>
  <si>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</si>
  <si>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</si>
  <si>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</si>
  <si>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</si>
  <si>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</si>
  <si>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</si>
  <si>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</si>
  <si>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</si>
  <si>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</si>
  <si>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</si>
  <si>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</si>
  <si>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</si>
  <si>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</si>
  <si>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</si>
  <si>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</si>
  <si>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</si>
  <si>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</si>
  <si>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</si>
  <si>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</si>
  <si>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</si>
  <si>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</si>
  <si>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</si>
  <si>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</si>
  <si>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</si>
  <si>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</si>
  <si>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</si>
  <si>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</si>
  <si>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</si>
  <si>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</si>
  <si>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</si>
  <si>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</si>
  <si>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</si>
  <si>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</si>
  <si>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</si>
  <si>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</si>
  <si>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</si>
  <si>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</si>
  <si>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</si>
  <si>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</si>
  <si>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</si>
  <si>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</si>
  <si>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</si>
  <si>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</si>
  <si>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</si>
  <si>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</si>
  <si>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</si>
  <si>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</si>
  <si>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</si>
  <si>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</si>
  <si>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</si>
  <si>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</si>
  <si>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</si>
  <si>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</si>
  <si>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</si>
  <si>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</si>
  <si>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</si>
  <si>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</si>
  <si>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</si>
  <si>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</si>
  <si>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</si>
  <si>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</si>
  <si>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</si>
  <si>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</si>
  <si>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</si>
  <si>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</si>
  <si>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</si>
  <si>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</si>
  <si>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</si>
  <si>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</si>
  <si>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</si>
  <si>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</si>
  <si>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</si>
  <si>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</si>
  <si>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</si>
  <si>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</si>
  <si>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</si>
  <si>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</si>
  <si>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</si>
  <si>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</si>
  <si>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</si>
  <si>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</si>
  <si>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</si>
  <si>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</si>
  <si>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</si>
  <si>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</si>
  <si>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</si>
  <si>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</si>
  <si>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</si>
  <si>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</si>
  <si>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</si>
  <si>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</si>
  <si>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</si>
  <si>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</si>
  <si>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</si>
  <si>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</si>
  <si>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</si>
  <si>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</si>
  <si>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</si>
  <si>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</si>
  <si>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</si>
  <si>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</si>
  <si>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</si>
  <si>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</si>
  <si>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</si>
  <si>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</si>
  <si>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</si>
  <si>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</si>
  <si>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</si>
  <si>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</si>
  <si>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</si>
  <si>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</si>
  <si>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</si>
  <si>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</si>
  <si>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</si>
  <si>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</si>
  <si>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</si>
  <si>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</si>
  <si>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</si>
  <si>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</si>
  <si>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</si>
  <si>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</si>
  <si>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</si>
  <si>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</si>
  <si>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</si>
  <si>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</si>
  <si>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</si>
  <si>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</si>
  <si>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</si>
  <si>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</si>
  <si>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</si>
  <si>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</si>
  <si>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</si>
  <si>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</si>
  <si>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</si>
  <si>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</si>
  <si>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</si>
  <si>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</si>
  <si>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</si>
  <si>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</si>
  <si>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</si>
  <si>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</si>
  <si>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</si>
  <si>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</si>
  <si>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</si>
  <si>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</si>
  <si>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</si>
  <si>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</si>
  <si>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</si>
  <si>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</si>
  <si>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</si>
  <si>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</si>
  <si>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</si>
  <si>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</si>
  <si>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</si>
  <si>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</si>
  <si>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</si>
  <si>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</si>
  <si>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</si>
  <si>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</si>
  <si>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</si>
  <si>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</si>
  <si>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</si>
  <si>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</si>
  <si>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</si>
  <si>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</si>
  <si>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</si>
  <si>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</si>
  <si>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</si>
  <si>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</si>
  <si>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</si>
  <si>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</si>
  <si>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</si>
  <si>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</si>
  <si>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</si>
  <si>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</si>
  <si>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</si>
  <si>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</si>
  <si>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</si>
  <si>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</si>
  <si>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</si>
  <si>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</si>
  <si>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</si>
  <si>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</si>
  <si>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</si>
  <si>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</si>
  <si>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</si>
  <si>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</si>
  <si>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</si>
  <si>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</si>
  <si>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</si>
  <si>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</si>
  <si>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</si>
  <si>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</si>
  <si>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</si>
  <si>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</si>
  <si>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</si>
  <si>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</si>
  <si>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</si>
  <si>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</si>
  <si>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</si>
  <si>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</si>
  <si>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</si>
  <si>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</si>
  <si>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</si>
  <si>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</si>
  <si>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</si>
  <si>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</si>
  <si>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</si>
  <si>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</si>
  <si>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</si>
  <si>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</si>
  <si>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</si>
  <si>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</si>
  <si>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</si>
  <si>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</si>
  <si>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</si>
  <si>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</si>
  <si>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</si>
  <si>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</si>
  <si>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</si>
  <si>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</si>
  <si>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</si>
  <si>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</si>
  <si>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</si>
  <si>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</si>
  <si>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</si>
  <si>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</si>
  <si>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</si>
  <si>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</si>
  <si>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</si>
  <si>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</si>
  <si>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</si>
  <si>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</si>
  <si>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</si>
  <si>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</si>
  <si>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</si>
  <si>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</si>
  <si>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</si>
  <si>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</si>
  <si>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</si>
  <si>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</si>
  <si>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</si>
  <si>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</si>
  <si>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</si>
  <si>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</si>
  <si>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</si>
  <si>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</si>
  <si>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</si>
  <si>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</si>
  <si>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</si>
  <si>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</si>
  <si>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</si>
  <si>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</si>
  <si>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</si>
  <si>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</si>
  <si>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</si>
  <si>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</si>
  <si>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</si>
  <si>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</si>
  <si>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</si>
  <si>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</si>
  <si>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</si>
  <si>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</si>
  <si>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</si>
  <si>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</si>
  <si>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</si>
  <si>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</si>
  <si>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</si>
  <si>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</si>
  <si>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</si>
  <si>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</si>
  <si>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</si>
  <si>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</si>
  <si>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</si>
  <si>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</si>
  <si>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</si>
  <si>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</si>
  <si>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</si>
  <si>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</si>
  <si>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</si>
  <si>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</si>
  <si>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</si>
  <si>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</si>
  <si>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</si>
  <si>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</si>
  <si>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</si>
  <si>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</si>
  <si>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</si>
  <si>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</si>
  <si>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</si>
  <si>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</si>
  <si>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</si>
  <si>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</si>
  <si>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</si>
  <si>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</si>
  <si>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</si>
  <si>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</si>
  <si>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</si>
  <si>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</si>
  <si>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</si>
  <si>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</si>
  <si>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</si>
  <si>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</si>
  <si>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</si>
  <si>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</si>
  <si>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</si>
  <si>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</si>
  <si>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</si>
  <si>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</si>
  <si>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</si>
  <si>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</si>
  <si>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</si>
  <si>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</si>
  <si>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</si>
  <si>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</si>
  <si>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</si>
  <si>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</si>
  <si>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</si>
  <si>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</si>
  <si>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</si>
  <si>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</si>
  <si>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</si>
  <si>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</si>
  <si>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</si>
  <si>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</si>
  <si>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</si>
  <si>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</si>
  <si>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</si>
  <si>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</si>
  <si>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</si>
  <si>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</si>
  <si>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</si>
  <si>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</si>
  <si>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</si>
  <si>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</si>
  <si>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</si>
  <si>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</si>
  <si>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</si>
  <si>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</si>
  <si>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</si>
  <si>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</si>
  <si>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</si>
  <si>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</si>
  <si>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</si>
  <si>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</si>
  <si>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</si>
  <si>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</si>
  <si>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</si>
  <si>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</si>
  <si>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</si>
  <si>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</si>
  <si>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</si>
  <si>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</si>
  <si>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</si>
  <si>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</si>
  <si>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</si>
  <si>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</si>
  <si>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</si>
  <si>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</si>
  <si>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</si>
  <si>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</si>
  <si>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</si>
  <si>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</si>
  <si>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</si>
  <si>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</si>
  <si>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</si>
  <si>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</si>
  <si>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</si>
  <si>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</si>
  <si>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</si>
  <si>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</si>
  <si>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</si>
  <si>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</si>
  <si>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</si>
  <si>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</si>
  <si>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</si>
  <si>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</si>
  <si>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</si>
  <si>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</si>
  <si>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</si>
  <si>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</si>
  <si>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</si>
  <si>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</si>
  <si>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</si>
  <si>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</si>
  <si>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</si>
  <si>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</si>
  <si>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</si>
  <si>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</si>
  <si>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</si>
  <si>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</si>
  <si>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</si>
  <si>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</si>
  <si>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</si>
  <si>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</si>
  <si>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</si>
  <si>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</si>
  <si>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</si>
  <si>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</si>
  <si>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</si>
  <si>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</si>
  <si>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</si>
  <si>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</si>
  <si>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</si>
  <si>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</si>
  <si>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</si>
  <si>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</si>
  <si>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</si>
  <si>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</si>
  <si>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</si>
  <si>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</si>
  <si>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</si>
  <si>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</si>
  <si>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</si>
  <si>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</si>
  <si>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</si>
  <si>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</si>
  <si>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</si>
  <si>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</si>
  <si>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</si>
  <si>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</si>
  <si>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</si>
  <si>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</si>
  <si>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</si>
  <si>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</si>
  <si>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</si>
  <si>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</si>
  <si>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</si>
  <si>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</si>
  <si>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</si>
  <si>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</si>
  <si>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</si>
  <si>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</si>
  <si>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</si>
  <si>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</si>
  <si>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</si>
  <si>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</si>
  <si>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</si>
  <si>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</si>
  <si>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</si>
  <si>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</si>
  <si>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</si>
  <si>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</si>
  <si>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</si>
  <si>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</si>
  <si>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</si>
  <si>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</si>
  <si>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</si>
  <si>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</si>
  <si>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</si>
  <si>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</si>
  <si>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</si>
  <si>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</si>
  <si>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</si>
  <si>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</si>
  <si>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</si>
  <si>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</si>
  <si>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</si>
  <si>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</si>
  <si>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</si>
  <si>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</si>
  <si>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</si>
  <si>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</si>
  <si>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</si>
  <si>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</si>
  <si>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</si>
  <si>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</si>
  <si>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</si>
  <si>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</si>
  <si>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</si>
  <si>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</si>
  <si>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</si>
  <si>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</si>
  <si>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</si>
  <si>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</si>
  <si>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</si>
  <si>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</si>
  <si>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</si>
  <si>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</si>
  <si>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</si>
  <si>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</si>
  <si>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</si>
  <si>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</si>
  <si>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</si>
  <si>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</si>
  <si>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</si>
  <si>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</si>
  <si>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</si>
  <si>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</si>
  <si>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</si>
  <si>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</si>
  <si>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</si>
  <si>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</si>
  <si>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</si>
  <si>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</si>
  <si>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</si>
  <si>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</si>
  <si>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</si>
  <si>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</si>
  <si>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</si>
  <si>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</si>
  <si>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</si>
  <si>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</si>
  <si>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</si>
  <si>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</si>
  <si>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</si>
  <si>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</si>
  <si>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</si>
  <si>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</si>
  <si>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</si>
  <si>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</si>
  <si>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</si>
  <si>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</si>
  <si>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</si>
  <si>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</si>
  <si>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</si>
  <si>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</si>
  <si>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</si>
  <si>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</si>
  <si>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</si>
  <si>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</si>
  <si>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</si>
  <si>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</si>
  <si>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</si>
  <si>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</si>
  <si>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</si>
  <si>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</si>
  <si>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</si>
  <si>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</si>
  <si>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</si>
  <si>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</si>
  <si>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</si>
  <si>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</si>
  <si>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</si>
  <si>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</si>
  <si>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</si>
  <si>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</si>
  <si>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</si>
  <si>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</si>
  <si>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</si>
  <si>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</si>
  <si>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</si>
  <si>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</si>
  <si>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</si>
  <si>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</si>
  <si>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</si>
  <si>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</si>
  <si>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</si>
  <si>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</si>
  <si>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</si>
  <si>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</si>
  <si>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</si>
  <si>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</si>
  <si>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</si>
  <si>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</si>
  <si>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</si>
  <si>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</si>
  <si>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</si>
  <si>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</si>
  <si>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</si>
  <si>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</si>
  <si>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</si>
  <si>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</si>
  <si>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</si>
  <si>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</si>
  <si>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</si>
  <si>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</si>
  <si>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</si>
  <si>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</si>
  <si>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</si>
  <si>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</si>
  <si>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</si>
  <si>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</si>
  <si>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</si>
  <si>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</si>
  <si>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</si>
  <si>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</si>
  <si>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</si>
  <si>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</si>
  <si>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</si>
  <si>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</si>
  <si>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</si>
  <si>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</si>
  <si>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</si>
  <si>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</si>
  <si>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</si>
  <si>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</si>
  <si>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</si>
  <si>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</si>
  <si>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</si>
  <si>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</si>
  <si>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</si>
  <si>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</si>
  <si>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</si>
  <si>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</si>
  <si>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</si>
  <si>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</si>
  <si>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</si>
  <si>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</si>
  <si>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</si>
  <si>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</si>
  <si>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</si>
  <si>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</si>
  <si>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</si>
  <si>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</si>
  <si>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</si>
  <si>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</si>
  <si>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</si>
  <si>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</si>
  <si>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</si>
  <si>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</si>
  <si>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</si>
  <si>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</si>
  <si>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</si>
  <si>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</si>
  <si>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</si>
  <si>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</si>
  <si>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</si>
  <si>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</si>
  <si>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</si>
  <si>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</si>
  <si>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</si>
  <si>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</si>
  <si>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</si>
  <si>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</si>
  <si>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</si>
  <si>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</si>
  <si>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</si>
  <si>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</si>
  <si>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</si>
  <si>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</si>
  <si>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</si>
  <si>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</si>
  <si>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</si>
  <si>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</si>
  <si>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</si>
  <si>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</si>
  <si>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</si>
  <si>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</si>
  <si>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</si>
  <si>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</si>
  <si>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</si>
  <si>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</si>
  <si>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</si>
  <si>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</si>
  <si>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</si>
  <si>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</si>
  <si>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</si>
  <si>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</si>
  <si>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</si>
  <si>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</si>
  <si>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</si>
  <si>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</si>
  <si>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</si>
  <si>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</si>
  <si>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</si>
  <si>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</si>
  <si>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</si>
  <si>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</si>
  <si>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</si>
  <si>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</si>
  <si>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</si>
  <si>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</si>
  <si>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</si>
  <si>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</si>
  <si>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</si>
  <si>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</si>
  <si>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</si>
  <si>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</si>
  <si>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</si>
  <si>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</si>
  <si>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</si>
  <si>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</si>
  <si>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</si>
  <si>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</si>
  <si>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</si>
  <si>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</si>
  <si>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</si>
  <si>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</si>
  <si>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</si>
  <si>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</si>
  <si>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</si>
  <si>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</si>
  <si>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</si>
  <si>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</si>
  <si>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</si>
  <si>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</si>
  <si>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</si>
  <si>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</si>
  <si>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</si>
  <si>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</si>
  <si>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</si>
  <si>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</si>
  <si>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</si>
  <si>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</si>
  <si>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</si>
  <si>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</si>
  <si>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</si>
  <si>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</si>
  <si>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</si>
  <si>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</si>
  <si>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</si>
  <si>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</si>
  <si>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</si>
  <si>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</si>
  <si>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</si>
  <si>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</si>
  <si>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</si>
  <si>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</si>
  <si>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</si>
  <si>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</si>
  <si>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</si>
  <si>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</si>
  <si>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</si>
  <si>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</si>
  <si>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</si>
  <si>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</si>
  <si>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</si>
  <si>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</si>
  <si>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</si>
  <si>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</si>
  <si>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</si>
  <si>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</si>
  <si>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</si>
  <si>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</si>
  <si>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</si>
  <si>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</si>
  <si>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</si>
  <si>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</si>
  <si>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</si>
  <si>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</si>
  <si>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</si>
  <si>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</si>
  <si>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</si>
  <si>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</si>
  <si>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</si>
  <si>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</si>
  <si>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</si>
  <si>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</si>
  <si>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</si>
  <si>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</si>
  <si>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</si>
  <si>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</si>
  <si>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</si>
  <si>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</si>
  <si>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</si>
  <si>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</si>
  <si>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</si>
  <si>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</si>
  <si>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</si>
  <si>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</si>
  <si>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</si>
  <si>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</si>
  <si>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</si>
  <si>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</si>
  <si>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</si>
  <si>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</si>
  <si>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</si>
  <si>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</si>
  <si>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</si>
  <si>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</si>
  <si>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</si>
  <si>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</si>
  <si>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</si>
  <si>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</si>
  <si>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</si>
  <si>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</si>
  <si>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</si>
  <si>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</si>
  <si>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</si>
  <si>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</si>
  <si>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</si>
  <si>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</si>
  <si>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</si>
  <si>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</si>
  <si>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</si>
  <si>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</si>
  <si>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</si>
  <si>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</si>
  <si>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</si>
  <si>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</si>
  <si>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</si>
  <si>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</si>
  <si>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</si>
  <si>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</si>
  <si>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</si>
  <si>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</si>
  <si>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</si>
  <si>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</si>
  <si>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</si>
  <si>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</si>
  <si>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</si>
  <si>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</si>
  <si>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</si>
  <si>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</si>
  <si>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</si>
  <si>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</si>
  <si>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</si>
  <si>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</si>
  <si>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</si>
  <si>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</si>
  <si>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</si>
  <si>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</si>
  <si>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</si>
  <si>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</si>
  <si>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</si>
  <si>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</si>
  <si>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</si>
  <si>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</si>
  <si>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</si>
  <si>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</si>
  <si>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</si>
  <si>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</si>
  <si>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</si>
  <si>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</si>
  <si>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</si>
  <si>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</si>
  <si>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</si>
  <si>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</si>
  <si>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</si>
  <si>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</si>
  <si>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</si>
  <si>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</si>
  <si>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</si>
  <si>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</si>
  <si>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</si>
  <si>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</si>
  <si>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</si>
  <si>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</si>
  <si>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</si>
  <si>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</si>
  <si>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</si>
  <si>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</si>
  <si>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</si>
  <si>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</si>
  <si>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</si>
  <si>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</si>
  <si>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</si>
  <si>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</si>
  <si>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</si>
  <si>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</si>
  <si>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</si>
  <si>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</si>
  <si>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</si>
  <si>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</si>
  <si>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</si>
  <si>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</si>
  <si>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</si>
  <si>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</si>
  <si>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</si>
  <si>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</si>
  <si>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</si>
  <si>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</si>
  <si>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</si>
  <si>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</si>
  <si>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</si>
  <si>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</si>
  <si>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</si>
  <si>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</si>
  <si>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</si>
  <si>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</si>
  <si>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</si>
  <si>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</si>
  <si>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</si>
  <si>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</si>
  <si>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</si>
  <si>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</si>
  <si>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</si>
  <si>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</si>
  <si>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</si>
  <si>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</si>
  <si>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</si>
  <si>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</si>
  <si>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</si>
  <si>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</si>
  <si>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</si>
  <si>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</si>
  <si>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</si>
  <si>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</si>
  <si>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</si>
  <si>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</si>
  <si>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</si>
  <si>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</si>
  <si>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</si>
  <si>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</si>
  <si>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</si>
  <si>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</si>
  <si>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</si>
  <si>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</si>
  <si>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</si>
  <si>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</si>
  <si>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</si>
  <si>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</si>
  <si>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</si>
  <si>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</si>
  <si>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</si>
  <si>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</si>
  <si>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</si>
  <si>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</si>
  <si>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</si>
  <si>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</si>
  <si>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</si>
  <si>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</si>
  <si>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</si>
  <si>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</si>
  <si>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</si>
  <si>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</si>
  <si>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</si>
  <si>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</si>
  <si>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</si>
  <si>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</si>
  <si>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</si>
  <si>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</si>
  <si>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</si>
  <si>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</si>
  <si>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</si>
  <si>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</si>
  <si>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</si>
  <si>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</si>
  <si>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</si>
  <si>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</si>
  <si>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</si>
  <si>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</si>
  <si>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</si>
  <si>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</si>
  <si>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</si>
  <si>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</si>
  <si>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</si>
  <si>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</si>
  <si>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</si>
  <si>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</si>
  <si>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</si>
  <si>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</si>
  <si>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</si>
  <si>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</si>
  <si>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</si>
  <si>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</si>
  <si>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</si>
  <si>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</si>
  <si>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</si>
  <si>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</si>
  <si>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</si>
  <si>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</si>
  <si>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</si>
  <si>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</si>
  <si>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</si>
  <si>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</si>
  <si>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</si>
  <si>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</si>
  <si>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</si>
  <si>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</si>
  <si>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</si>
  <si>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</si>
  <si>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</si>
  <si>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</si>
  <si>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</si>
  <si>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</si>
  <si>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</si>
  <si>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</si>
  <si>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</si>
  <si>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</si>
  <si>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</si>
  <si>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</si>
  <si>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</si>
  <si>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</si>
  <si>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</si>
  <si>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</si>
  <si>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</si>
  <si>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</si>
  <si>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</si>
  <si>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</si>
  <si>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</si>
  <si>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</si>
  <si>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</si>
  <si>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</si>
  <si>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</si>
  <si>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</si>
  <si>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</si>
  <si>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</si>
  <si>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</si>
  <si>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</si>
  <si>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</si>
  <si>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</si>
  <si>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</si>
  <si>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</si>
  <si>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</si>
  <si>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</si>
  <si>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</si>
  <si>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</si>
  <si>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</si>
  <si>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</si>
  <si>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</si>
  <si>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</si>
  <si>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</si>
  <si>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</si>
  <si>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</si>
  <si>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</si>
  <si>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</si>
  <si>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</si>
  <si>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</si>
  <si>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</si>
  <si>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</si>
  <si>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</si>
  <si>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</si>
  <si>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</si>
  <si>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</si>
  <si>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</si>
  <si>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</si>
  <si>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</si>
  <si>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</si>
  <si>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</si>
  <si>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</si>
  <si>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</si>
  <si>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</si>
  <si>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</si>
  <si>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</si>
  <si>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</si>
  <si>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</si>
  <si>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</si>
  <si>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</si>
  <si>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</si>
  <si>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</si>
  <si>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</si>
  <si>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</si>
  <si>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</si>
  <si>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</si>
  <si>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</si>
  <si>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</si>
  <si>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</si>
  <si>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</si>
  <si>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</si>
  <si>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</si>
  <si>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</si>
  <si>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</si>
  <si>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</si>
  <si>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</si>
  <si>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</si>
  <si>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</si>
  <si>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</si>
  <si>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</si>
  <si>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</si>
  <si>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</si>
  <si>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</si>
  <si>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</si>
  <si>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</si>
  <si>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</si>
  <si>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</si>
  <si>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</si>
  <si>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</si>
  <si>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</si>
  <si>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</si>
  <si>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</si>
  <si>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</si>
  <si>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</si>
  <si>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</si>
  <si>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</si>
  <si>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</si>
  <si>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</si>
  <si>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</si>
  <si>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</si>
  <si>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</si>
  <si>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</si>
  <si>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</si>
  <si>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</si>
  <si>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</si>
  <si>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</si>
  <si>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</si>
  <si>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</si>
  <si>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</si>
  <si>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</si>
  <si>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</si>
  <si>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</si>
  <si>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</si>
  <si>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</si>
  <si>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</si>
  <si>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</si>
  <si>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</si>
  <si>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</si>
  <si>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</si>
  <si>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</si>
  <si>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</si>
  <si>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</si>
  <si>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</si>
  <si>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</si>
  <si>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</si>
  <si>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</si>
  <si>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</si>
  <si>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</si>
  <si>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</si>
  <si>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</si>
  <si>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</si>
  <si>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</si>
  <si>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</si>
  <si>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</si>
  <si>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</si>
  <si>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</si>
  <si>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</si>
  <si>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</si>
  <si>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</si>
  <si>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</si>
  <si>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</si>
  <si>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</si>
  <si>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</si>
  <si>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</si>
  <si>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</si>
  <si>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</si>
  <si>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</si>
  <si>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</si>
  <si>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</si>
  <si>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</si>
  <si>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</si>
  <si>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</si>
  <si>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</si>
  <si>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</si>
  <si>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</si>
  <si>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</si>
  <si>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</si>
  <si>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</si>
  <si>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</si>
  <si>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</si>
  <si>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</si>
  <si>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</si>
  <si>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</si>
  <si>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</si>
  <si>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</si>
  <si>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</si>
  <si>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</si>
  <si>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</si>
  <si>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</si>
  <si>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</si>
  <si>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</si>
  <si>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</si>
  <si>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</si>
  <si>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</si>
  <si>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</si>
  <si>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</si>
  <si>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</si>
  <si>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</si>
  <si>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</si>
  <si>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</si>
  <si>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</si>
  <si>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</si>
  <si>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</si>
  <si>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</si>
  <si>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</si>
  <si>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</si>
  <si>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</si>
  <si>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</si>
  <si>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</si>
  <si>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</si>
  <si>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</si>
  <si>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</si>
  <si>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</si>
  <si>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</si>
  <si>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</si>
  <si>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</si>
  <si>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</si>
  <si>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</si>
  <si>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</si>
  <si>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</si>
  <si>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</si>
  <si>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</si>
  <si>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</si>
  <si>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</si>
  <si>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</si>
  <si>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</si>
  <si>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</si>
  <si>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</si>
  <si>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</si>
  <si>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</si>
  <si>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</si>
  <si>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</si>
  <si>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</si>
  <si>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</si>
  <si>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</si>
  <si>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</si>
  <si>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</si>
  <si>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</si>
  <si>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</si>
  <si>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</si>
  <si>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</si>
  <si>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</si>
  <si>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</si>
  <si>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</si>
  <si>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</si>
  <si>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</si>
  <si>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</si>
  <si>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</si>
  <si>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</si>
  <si>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</si>
  <si>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</si>
  <si>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</si>
  <si>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</si>
  <si>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</si>
  <si>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</si>
  <si>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</si>
  <si>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</si>
  <si>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</si>
  <si>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</si>
  <si>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</si>
  <si>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</si>
  <si>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</si>
  <si>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</si>
  <si>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</si>
  <si>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</si>
  <si>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</si>
  <si>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</si>
  <si>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</si>
  <si>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</si>
  <si>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</si>
  <si>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</si>
  <si>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</si>
  <si>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</si>
  <si>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</si>
  <si>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</si>
  <si>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</si>
  <si>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</si>
  <si>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</si>
  <si>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</si>
  <si>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</si>
  <si>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</si>
  <si>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</si>
  <si>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</si>
  <si>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</si>
  <si>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</si>
  <si>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</si>
  <si>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</si>
  <si>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</si>
  <si>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</si>
  <si>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</si>
  <si>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</si>
  <si>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</si>
  <si>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</si>
  <si>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</si>
  <si>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</si>
  <si>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</si>
  <si>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</si>
  <si>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</si>
  <si>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</si>
  <si>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</si>
  <si>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</si>
  <si>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</si>
  <si>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</si>
  <si>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</si>
  <si>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</si>
  <si>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</si>
  <si>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</si>
  <si>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</si>
  <si>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</si>
  <si>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</si>
  <si>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</si>
  <si>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</si>
  <si>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</si>
  <si>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</si>
  <si>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</si>
  <si>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</si>
  <si>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</si>
  <si>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</si>
  <si>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</si>
  <si>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</si>
  <si>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</si>
  <si>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</si>
  <si>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</si>
  <si>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</si>
  <si>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</si>
  <si>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</si>
  <si>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</si>
  <si>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</si>
  <si>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</si>
  <si>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</si>
  <si>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</si>
  <si>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</si>
  <si>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</si>
  <si>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</si>
  <si>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</si>
  <si>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</si>
  <si>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</si>
  <si>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</si>
  <si>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</si>
  <si>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</si>
  <si>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</si>
  <si>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</si>
  <si>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</si>
  <si>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</si>
  <si>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</si>
  <si>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</si>
  <si>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</si>
  <si>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</si>
  <si>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</si>
  <si>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</si>
  <si>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</si>
  <si>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</si>
  <si>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</si>
  <si>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</si>
  <si>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</si>
  <si>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</si>
  <si>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</si>
  <si>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</si>
  <si>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</si>
  <si>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</si>
  <si>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</si>
  <si>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</si>
  <si>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</si>
  <si>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</si>
  <si>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</si>
  <si>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</si>
  <si>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</si>
  <si>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</si>
  <si>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</si>
  <si>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</si>
  <si>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</si>
  <si>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</si>
  <si>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</si>
  <si>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</si>
  <si>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</si>
  <si>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</si>
  <si>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</si>
  <si>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</si>
  <si>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</si>
  <si>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</si>
  <si>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</si>
  <si>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</si>
  <si>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</si>
  <si>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</si>
  <si>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</si>
  <si>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</si>
  <si>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</si>
  <si>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</si>
  <si>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</si>
  <si>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</si>
  <si>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</si>
  <si>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</si>
  <si>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</si>
  <si>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</si>
  <si>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</si>
  <si>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</si>
  <si>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</si>
  <si>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</si>
  <si>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</si>
  <si>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</si>
  <si>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</si>
  <si>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</si>
  <si>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</si>
  <si>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</si>
  <si>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</si>
  <si>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</si>
  <si>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</si>
  <si>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</si>
  <si>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</si>
  <si>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</si>
  <si>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</si>
  <si>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</si>
  <si>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</si>
  <si>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</si>
  <si>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</si>
  <si>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</si>
  <si>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</si>
  <si>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</si>
  <si>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</si>
  <si>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</si>
  <si>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</si>
  <si>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</si>
  <si>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</si>
  <si>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</si>
  <si>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</si>
  <si>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</si>
  <si>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</si>
  <si>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</si>
  <si>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</si>
  <si>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</si>
  <si>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</si>
  <si>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</si>
  <si>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</si>
  <si>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</si>
  <si>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</si>
  <si>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</si>
  <si>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</si>
  <si>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</si>
  <si>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</si>
  <si>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</si>
  <si>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</si>
  <si>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</si>
  <si>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</si>
  <si>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</si>
  <si>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</si>
  <si>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</si>
  <si>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</si>
  <si>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</si>
  <si>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</si>
  <si>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</si>
  <si>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</si>
  <si>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</si>
  <si>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</si>
  <si>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</si>
  <si>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</si>
  <si>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</si>
  <si>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</si>
  <si>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</si>
  <si>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</si>
  <si>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</si>
  <si>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</si>
  <si>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</si>
  <si>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</si>
  <si>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</si>
  <si>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</si>
  <si>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</si>
  <si>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</si>
  <si>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</si>
  <si>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</si>
  <si>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</si>
  <si>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</si>
  <si>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</si>
  <si>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</si>
  <si>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</si>
  <si>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</si>
  <si>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</si>
  <si>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</si>
  <si>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</si>
  <si>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</si>
  <si>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</si>
  <si>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</si>
  <si>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</si>
  <si>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</si>
  <si>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</si>
  <si>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</si>
  <si>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</si>
  <si>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</si>
  <si>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</si>
  <si>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</si>
  <si>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</si>
  <si>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</si>
  <si>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</si>
  <si>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</si>
  <si>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</si>
  <si>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</si>
  <si>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</si>
  <si>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</si>
  <si>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</si>
  <si>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</si>
  <si>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</si>
  <si>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</si>
  <si>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</si>
  <si>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</si>
  <si>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</si>
  <si>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</si>
  <si>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</si>
  <si>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</si>
  <si>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</si>
  <si>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</si>
  <si>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</si>
  <si>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</si>
  <si>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</si>
  <si>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</si>
  <si>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</si>
  <si>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</si>
  <si>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</si>
  <si>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</si>
  <si>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</si>
  <si>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</si>
  <si>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</si>
  <si>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</si>
  <si>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</si>
  <si>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</si>
  <si>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</si>
  <si>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</si>
  <si>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</si>
  <si>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</si>
  <si>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</si>
  <si>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</si>
  <si>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</si>
  <si>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</si>
  <si>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</si>
  <si>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</si>
  <si>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</si>
  <si>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</si>
  <si>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</si>
  <si>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</si>
  <si>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</si>
  <si>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</si>
  <si>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</si>
  <si>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</si>
  <si>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</si>
  <si>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</si>
  <si>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</si>
  <si>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</si>
  <si>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</si>
  <si>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</si>
  <si>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</si>
  <si>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</si>
  <si>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</si>
  <si>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</si>
  <si>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</si>
  <si>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</si>
  <si>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</si>
  <si>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</si>
  <si>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</si>
  <si>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</si>
  <si>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</si>
  <si>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</si>
  <si>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</si>
  <si>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</si>
  <si>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</si>
  <si>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</si>
  <si>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</si>
  <si>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</si>
  <si>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</si>
  <si>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</si>
  <si>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</si>
  <si>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</si>
  <si>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</si>
  <si>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</si>
  <si>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</si>
  <si>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</si>
  <si>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</si>
  <si>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</si>
  <si>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</si>
  <si>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</si>
  <si>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</si>
  <si>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</si>
  <si>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</si>
  <si>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</si>
  <si>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</si>
  <si>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</si>
  <si>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</si>
  <si>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</si>
  <si>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</si>
  <si>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</si>
  <si>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</si>
  <si>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</si>
  <si>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</si>
  <si>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</si>
  <si>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</si>
  <si>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</si>
  <si>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</si>
  <si>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</si>
  <si>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</si>
  <si>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</si>
  <si>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</si>
  <si>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</si>
  <si>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</si>
  <si>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</si>
  <si>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</si>
  <si>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</si>
  <si>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</si>
  <si>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</si>
  <si>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</si>
  <si>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</si>
  <si>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</si>
  <si>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</si>
  <si>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</si>
  <si>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</si>
  <si>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</si>
  <si>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</si>
  <si>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</si>
  <si>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</si>
  <si>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</si>
  <si>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</si>
  <si>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</si>
  <si>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</si>
  <si>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</si>
  <si>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</si>
  <si>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</si>
  <si>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</si>
  <si>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</si>
  <si>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</si>
  <si>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</si>
  <si>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</si>
  <si>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</si>
  <si>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</si>
  <si>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</si>
  <si>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</si>
  <si>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</si>
  <si>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</si>
  <si>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</si>
  <si>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</si>
  <si>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</si>
  <si>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</si>
  <si>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</si>
  <si>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</si>
  <si>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</si>
  <si>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</si>
  <si>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</si>
  <si>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</si>
  <si>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</si>
  <si>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</si>
  <si>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</si>
  <si>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</si>
  <si>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</si>
  <si>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</si>
  <si>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</si>
  <si>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</si>
  <si>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</si>
  <si>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</si>
  <si>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</si>
  <si>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</si>
  <si>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</si>
  <si>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</si>
  <si>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</si>
  <si>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</si>
  <si>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</si>
  <si>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</si>
  <si>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</si>
  <si>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</si>
  <si>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</si>
  <si>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</si>
  <si>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</si>
  <si>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</si>
  <si>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</si>
  <si>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</si>
  <si>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</si>
  <si>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</si>
  <si>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</si>
  <si>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</si>
  <si>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</si>
  <si>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</si>
  <si>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</si>
  <si>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</si>
  <si>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</si>
  <si>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</si>
  <si>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</si>
  <si>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</si>
  <si>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</si>
  <si>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</si>
  <si>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</si>
  <si>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</si>
  <si>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</si>
  <si>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</si>
  <si>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</si>
  <si>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</si>
  <si>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</si>
  <si>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</si>
  <si>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</si>
  <si>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</si>
  <si>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</si>
  <si>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</si>
  <si>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</si>
  <si>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</si>
  <si>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</si>
  <si>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</si>
  <si>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</si>
  <si>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</si>
  <si>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</si>
  <si>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</si>
  <si>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</si>
  <si>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</si>
  <si>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</si>
  <si>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</si>
  <si>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</si>
  <si>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</si>
  <si>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</si>
  <si>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</si>
  <si>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</si>
  <si>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</si>
  <si>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</si>
  <si>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</si>
  <si>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</si>
  <si>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</si>
  <si>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</si>
  <si>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</si>
  <si>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</si>
  <si>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</si>
  <si>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</si>
  <si>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</si>
  <si>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</si>
  <si>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</si>
  <si>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</si>
  <si>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</si>
  <si>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</si>
  <si>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</si>
  <si>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</si>
  <si>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</si>
  <si>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</si>
  <si>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</si>
  <si>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</si>
  <si>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</si>
  <si>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</si>
  <si>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</si>
  <si>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</si>
  <si>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</si>
  <si>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</si>
  <si>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</si>
  <si>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</si>
  <si>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</si>
  <si>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</si>
  <si>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</si>
  <si>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</si>
  <si>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</si>
  <si>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</si>
  <si>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</si>
  <si>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</si>
  <si>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</si>
  <si>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</si>
  <si>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</si>
  <si>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</si>
  <si>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</si>
  <si>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</si>
  <si>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</si>
  <si>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</si>
  <si>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</si>
  <si>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</si>
  <si>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</si>
  <si>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</si>
  <si>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</si>
  <si>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</si>
  <si>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</si>
  <si>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</si>
  <si>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</si>
  <si>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</si>
  <si>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</si>
  <si>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</si>
  <si>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</si>
  <si>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</si>
  <si>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</si>
  <si>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</si>
  <si>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</si>
  <si>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</si>
  <si>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</si>
  <si>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</si>
  <si>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</si>
  <si>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</si>
  <si>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</si>
  <si>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</si>
  <si>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</si>
  <si>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</si>
  <si>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</si>
  <si>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</si>
  <si>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</si>
  <si>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</si>
  <si>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</si>
  <si>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</si>
  <si>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</si>
  <si>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</si>
  <si>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</si>
  <si>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</si>
  <si>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</si>
  <si>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</si>
  <si>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</si>
  <si>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</si>
  <si>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</si>
  <si>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</si>
  <si>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</si>
  <si>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</si>
  <si>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</si>
  <si>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</si>
  <si>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</si>
  <si>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</si>
  <si>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</si>
  <si>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</si>
  <si>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</si>
  <si>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</si>
  <si>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</si>
  <si>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</si>
  <si>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</si>
  <si>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</si>
  <si>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</si>
  <si>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</si>
  <si>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</si>
  <si>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</si>
  <si>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</si>
  <si>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</si>
  <si>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</si>
  <si>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</si>
  <si>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</si>
  <si>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</si>
  <si>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</si>
  <si>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</si>
  <si>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</si>
  <si>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</si>
  <si>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</si>
  <si>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</si>
  <si>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</si>
  <si>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</si>
  <si>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</si>
  <si>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</si>
  <si>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</si>
  <si>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</si>
  <si>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</si>
  <si>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</si>
  <si>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</si>
  <si>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</si>
  <si>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</si>
  <si>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</si>
  <si>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</si>
  <si>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</si>
  <si>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</si>
  <si>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</si>
  <si>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</si>
  <si>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</si>
  <si>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</si>
  <si>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</si>
  <si>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</si>
  <si>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</si>
  <si>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</si>
  <si>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</si>
  <si>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</si>
  <si>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</si>
  <si>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</si>
  <si>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</si>
  <si>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</si>
  <si>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</si>
  <si>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</si>
  <si>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</si>
  <si>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</si>
  <si>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</si>
  <si>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</si>
  <si>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</si>
  <si>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</si>
  <si>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</si>
  <si>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</si>
  <si>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</si>
  <si>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</si>
  <si>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</si>
  <si>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</si>
  <si>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</si>
  <si>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</si>
  <si>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</si>
  <si>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</si>
  <si>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</si>
  <si>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</si>
  <si>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</si>
  <si>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</si>
  <si>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</si>
  <si>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</si>
  <si>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</si>
  <si>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</si>
  <si>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</si>
  <si>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</si>
  <si>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</si>
  <si>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</si>
  <si>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</si>
  <si>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</si>
  <si>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</si>
  <si>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</si>
  <si>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</si>
  <si>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</si>
  <si>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</si>
  <si>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</si>
  <si>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</si>
  <si>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</si>
  <si>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</si>
  <si>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</si>
  <si>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</si>
  <si>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</si>
  <si>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</si>
  <si>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</si>
  <si>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</si>
  <si>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</si>
  <si>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</si>
  <si>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</si>
  <si>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</si>
  <si>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</si>
  <si>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</si>
  <si>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</si>
  <si>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</si>
  <si>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</si>
  <si>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</si>
  <si>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</si>
  <si>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</si>
  <si>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</si>
  <si>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</si>
  <si>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</si>
  <si>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</si>
  <si>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</si>
  <si>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</si>
  <si>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</si>
  <si>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</si>
  <si>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</si>
  <si>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</si>
  <si>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</si>
  <si>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</si>
  <si>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</si>
  <si>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</si>
  <si>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</si>
  <si>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</si>
  <si>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</si>
  <si>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</si>
  <si>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</si>
  <si>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</si>
  <si>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</si>
  <si>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</si>
  <si>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</si>
  <si>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</si>
  <si>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</si>
  <si>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</si>
  <si>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</si>
  <si>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</si>
  <si>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</si>
  <si>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</si>
  <si>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</si>
  <si>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</si>
  <si>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</si>
  <si>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</si>
  <si>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</si>
  <si>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</si>
  <si>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</si>
  <si>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</si>
  <si>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</si>
  <si>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</si>
  <si>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</si>
  <si>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</si>
  <si>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</si>
  <si>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</si>
  <si>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</si>
  <si>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</si>
  <si>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</si>
  <si>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</si>
  <si>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</si>
  <si>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</si>
  <si>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</si>
  <si>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</si>
  <si>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</si>
  <si>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</si>
  <si>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</si>
  <si>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</si>
  <si>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</si>
  <si>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</si>
  <si>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</si>
  <si>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</si>
  <si>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</si>
  <si>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</si>
  <si>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</si>
  <si>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</si>
  <si>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</si>
  <si>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</si>
  <si>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</si>
  <si>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</si>
  <si>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</si>
  <si>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</si>
  <si>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</si>
  <si>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</si>
  <si>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</si>
  <si>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</si>
  <si>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</si>
  <si>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</si>
  <si>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</si>
  <si>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</si>
  <si>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</si>
  <si>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</si>
  <si>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</si>
  <si>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</si>
  <si>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</si>
  <si>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</si>
  <si>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</si>
  <si>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</si>
  <si>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</si>
  <si>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</si>
  <si>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</si>
  <si>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</si>
  <si>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</si>
  <si>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</si>
  <si>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</si>
  <si>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</si>
  <si>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</si>
  <si>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</si>
  <si>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</si>
  <si>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</si>
  <si>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</si>
  <si>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</si>
  <si>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</si>
  <si>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</si>
  <si>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</si>
  <si>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</si>
  <si>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</si>
  <si>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</si>
  <si>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</si>
  <si>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</si>
  <si>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</si>
  <si>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</si>
  <si>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</si>
  <si>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</si>
  <si>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</si>
  <si>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</si>
  <si>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</si>
  <si>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</si>
  <si>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</si>
  <si>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</si>
  <si>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</si>
  <si>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</si>
  <si>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</si>
  <si>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</si>
  <si>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</si>
  <si>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</si>
  <si>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</si>
  <si>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</si>
  <si>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</si>
  <si>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</si>
  <si>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</si>
  <si>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</si>
  <si>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</si>
  <si>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</si>
  <si>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</si>
  <si>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</si>
  <si>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</si>
  <si>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</si>
  <si>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</si>
  <si>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</si>
  <si>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</si>
  <si>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</si>
  <si>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</si>
  <si>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</si>
  <si>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</si>
  <si>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</si>
  <si>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</si>
  <si>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</si>
  <si>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</si>
  <si>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</si>
  <si>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</si>
  <si>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</si>
  <si>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</si>
  <si>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</si>
  <si>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</si>
  <si>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</si>
  <si>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</si>
  <si>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</si>
  <si>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</si>
  <si>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</si>
  <si>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</si>
  <si>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</si>
  <si>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</si>
  <si>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</si>
  <si>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</si>
  <si>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</si>
  <si>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</si>
  <si>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</si>
  <si>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</si>
  <si>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</si>
  <si>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</si>
  <si>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</si>
  <si>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</si>
  <si>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</si>
  <si>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</si>
  <si>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</si>
  <si>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</si>
  <si>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</si>
  <si>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</si>
  <si>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</si>
  <si>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</si>
  <si>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</si>
  <si>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</si>
  <si>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</si>
  <si>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</si>
  <si>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</si>
  <si>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</si>
  <si>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</si>
  <si>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</si>
  <si>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</si>
  <si>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</si>
  <si>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</si>
  <si>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</si>
  <si>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</si>
  <si>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</si>
  <si>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</si>
  <si>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</si>
  <si>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</si>
  <si>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</si>
  <si>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</si>
  <si>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</si>
  <si>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</si>
  <si>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</si>
  <si>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</si>
  <si>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</si>
  <si>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</si>
  <si>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</si>
  <si>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</si>
  <si>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</si>
  <si>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</si>
  <si>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</si>
  <si>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</si>
  <si>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</si>
  <si>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</si>
  <si>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</si>
  <si>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</si>
  <si>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</si>
  <si>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</si>
  <si>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</si>
  <si>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</si>
  <si>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</si>
  <si>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</si>
  <si>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</si>
  <si>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</si>
  <si>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</si>
  <si>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</si>
  <si>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</si>
  <si>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</si>
  <si>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</si>
  <si>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</si>
  <si>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</si>
  <si>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</si>
  <si>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</si>
  <si>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</si>
  <si>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</si>
  <si>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</si>
  <si>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</si>
  <si>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</si>
  <si>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</si>
  <si>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</si>
  <si>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</si>
  <si>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</si>
  <si>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</si>
  <si>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</si>
  <si>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</si>
  <si>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</si>
  <si>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</si>
  <si>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</si>
  <si>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</si>
  <si>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</si>
  <si>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</si>
  <si>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</si>
  <si>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</si>
  <si>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</si>
  <si>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</si>
  <si>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</si>
  <si>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</si>
  <si>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</si>
  <si>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</si>
  <si>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</si>
  <si>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</si>
  <si>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</si>
  <si>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</si>
  <si>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</si>
  <si>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</si>
  <si>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</si>
  <si>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</si>
  <si>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</si>
  <si>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</si>
  <si>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</si>
  <si>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</si>
  <si>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</si>
  <si>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</si>
  <si>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</si>
  <si>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</si>
  <si>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</si>
  <si>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</si>
  <si>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</si>
  <si>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</si>
  <si>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</si>
  <si>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</si>
  <si>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</si>
  <si>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</si>
  <si>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</si>
  <si>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</si>
  <si>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</si>
  <si>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</si>
  <si>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</si>
  <si>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</si>
  <si>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</si>
  <si>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</si>
  <si>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</si>
  <si>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</si>
  <si>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</si>
  <si>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</si>
  <si>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</si>
  <si>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</si>
  <si>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</si>
  <si>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</si>
  <si>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</si>
  <si>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</si>
  <si>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</si>
  <si>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</si>
  <si>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</si>
  <si>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</si>
  <si>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</si>
  <si>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</si>
  <si>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</si>
  <si>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</si>
  <si>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</si>
  <si>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</si>
  <si>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</si>
  <si>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</si>
  <si>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</si>
  <si>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</si>
  <si>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</si>
  <si>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</si>
  <si>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</si>
  <si>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</si>
  <si>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</si>
  <si>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</si>
  <si>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</si>
  <si>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</si>
  <si>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</si>
  <si>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</si>
  <si>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</si>
  <si>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</si>
  <si>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</si>
  <si>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</si>
  <si>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</si>
  <si>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</si>
  <si>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</si>
  <si>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</si>
  <si>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</si>
  <si>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</si>
  <si>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</si>
  <si>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</si>
  <si>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</si>
  <si>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</si>
  <si>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</si>
  <si>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</si>
  <si>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</si>
  <si>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</si>
  <si>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</si>
  <si>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</si>
  <si>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</si>
  <si>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</si>
  <si>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</si>
  <si>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</si>
  <si>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</si>
  <si>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</si>
  <si>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</si>
  <si>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</si>
  <si>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</si>
  <si>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</si>
  <si>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</si>
  <si>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</si>
  <si>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</si>
  <si>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</si>
  <si>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</si>
  <si>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</si>
  <si>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</si>
  <si>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</si>
  <si>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</si>
  <si>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</si>
  <si>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</si>
  <si>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</si>
  <si>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</si>
  <si>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</si>
  <si>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</si>
  <si>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</si>
  <si>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</si>
  <si>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</si>
  <si>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</si>
  <si>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</si>
  <si>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</si>
  <si>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</si>
  <si>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</si>
  <si>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</si>
  <si>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</si>
  <si>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</si>
  <si>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</si>
  <si>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</si>
  <si>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</si>
  <si>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</si>
  <si>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</si>
  <si>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</si>
  <si>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</si>
  <si>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</si>
  <si>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</si>
  <si>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</si>
  <si>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</si>
  <si>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</si>
  <si>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</si>
  <si>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</si>
  <si>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</si>
  <si>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</si>
  <si>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</si>
  <si>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</si>
  <si>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</si>
  <si>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</si>
  <si>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</si>
  <si>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</si>
  <si>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</si>
  <si>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</si>
  <si>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</si>
  <si>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</si>
  <si>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</si>
  <si>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</si>
  <si>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</si>
  <si>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</si>
  <si>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</si>
  <si>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</si>
  <si>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</si>
  <si>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</si>
  <si>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</si>
  <si>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</si>
  <si>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</si>
  <si>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</si>
  <si>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</si>
  <si>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</si>
  <si>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</si>
  <si>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</si>
  <si>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</si>
  <si>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</si>
  <si>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</si>
  <si>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</si>
  <si>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</si>
  <si>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</si>
  <si>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</si>
  <si>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</si>
  <si>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</si>
  <si>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</si>
  <si>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</si>
  <si>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</si>
  <si>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</si>
  <si>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</si>
  <si>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</si>
  <si>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</si>
  <si>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</si>
  <si>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</si>
  <si>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</si>
  <si>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</si>
  <si>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</si>
  <si>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</si>
  <si>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</si>
  <si>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</si>
  <si>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</si>
  <si>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</si>
  <si>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</si>
  <si>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</si>
  <si>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</si>
  <si>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</si>
  <si>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</si>
  <si>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</si>
  <si>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</si>
  <si>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</si>
  <si>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</si>
  <si>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</si>
  <si>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</si>
  <si>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</si>
  <si>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</si>
  <si>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</si>
  <si>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</si>
  <si>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</si>
  <si>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</si>
  <si>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</si>
  <si>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</si>
  <si>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</si>
  <si>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</si>
  <si>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</si>
  <si>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</si>
  <si>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</si>
  <si>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</si>
  <si>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</si>
  <si>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</si>
  <si>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</si>
  <si>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</si>
  <si>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</si>
  <si>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</si>
  <si>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</si>
  <si>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</si>
  <si>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</si>
  <si>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</si>
  <si>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</si>
  <si>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</si>
  <si>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</si>
  <si>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</si>
  <si>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</si>
  <si>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</si>
  <si>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</si>
  <si>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</si>
  <si>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</si>
  <si>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</si>
  <si>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</si>
  <si>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</si>
  <si>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</si>
  <si>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</si>
  <si>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</si>
  <si>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</si>
  <si>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</si>
  <si>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</si>
  <si>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</si>
  <si>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</si>
  <si>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</si>
  <si>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</si>
  <si>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</si>
  <si>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</si>
  <si>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</si>
  <si>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</si>
  <si>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</si>
  <si>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</si>
  <si>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</si>
  <si>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</si>
  <si>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</si>
  <si>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</si>
  <si>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</si>
  <si>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</si>
  <si>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</si>
  <si>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</si>
  <si>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</si>
  <si>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</si>
  <si>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</si>
  <si>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</si>
  <si>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</si>
  <si>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</si>
  <si>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</si>
  <si>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</si>
  <si>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</si>
  <si>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</si>
  <si>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</si>
  <si>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</si>
  <si>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</si>
  <si>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</si>
  <si>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</si>
  <si>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</si>
  <si>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</si>
  <si>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</si>
  <si>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</si>
  <si>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</si>
  <si>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</si>
  <si>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</si>
  <si>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</si>
  <si>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</si>
  <si>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</si>
  <si>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</si>
  <si>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</si>
  <si>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</si>
  <si>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</si>
  <si>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</si>
  <si>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</si>
  <si>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</si>
  <si>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</si>
  <si>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</si>
  <si>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</si>
  <si>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</si>
  <si>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</si>
  <si>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</si>
  <si>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</si>
  <si>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</si>
  <si>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</si>
  <si>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</si>
  <si>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</si>
  <si>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</si>
  <si>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</si>
  <si>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</si>
  <si>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</si>
  <si>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</si>
  <si>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</si>
  <si>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</si>
  <si>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</si>
  <si>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</si>
  <si>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</si>
  <si>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</si>
  <si>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</si>
  <si>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</si>
  <si>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</si>
  <si>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</si>
  <si>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</si>
  <si>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</si>
  <si>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</si>
  <si>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</si>
  <si>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</si>
  <si>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</si>
  <si>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</si>
  <si>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</si>
  <si>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</si>
  <si>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</si>
  <si>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</si>
  <si>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</si>
  <si>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</si>
  <si>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</si>
  <si>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</si>
  <si>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</si>
  <si>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</si>
  <si>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</si>
  <si>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</si>
  <si>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</si>
  <si>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</si>
  <si>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</si>
  <si>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</si>
  <si>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</si>
  <si>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</si>
  <si>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</si>
  <si>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</si>
  <si>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</si>
  <si>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</si>
  <si>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</si>
  <si>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</si>
  <si>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</si>
  <si>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</si>
  <si>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</si>
  <si>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</si>
  <si>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</si>
  <si>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</si>
  <si>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</si>
  <si>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</si>
  <si>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</si>
  <si>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</si>
  <si>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</si>
  <si>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</si>
  <si>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</si>
  <si>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</si>
  <si>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</si>
  <si>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</si>
  <si>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</si>
  <si>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</si>
  <si>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</si>
  <si>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</si>
  <si>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</si>
  <si>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</si>
  <si>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</si>
  <si>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</si>
  <si>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</si>
  <si>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</si>
  <si>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</si>
  <si>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</si>
  <si>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</si>
  <si>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</si>
  <si>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</si>
  <si>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</si>
  <si>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</si>
  <si>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</si>
  <si>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</si>
  <si>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</si>
  <si>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</si>
  <si>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</si>
  <si>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</si>
  <si>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</si>
  <si>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</si>
  <si>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</si>
  <si>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</si>
  <si>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</si>
  <si>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</si>
  <si>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</si>
  <si>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</si>
  <si>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</si>
  <si>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</si>
  <si>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</si>
  <si>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</si>
  <si>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</si>
  <si>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</si>
  <si>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</si>
  <si>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</si>
  <si>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</si>
  <si>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</si>
  <si>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</si>
  <si>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</si>
  <si>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</si>
  <si>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</si>
  <si>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</si>
  <si>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</si>
  <si>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</si>
  <si>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</si>
  <si>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</si>
  <si>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</si>
  <si>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</si>
  <si>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</si>
  <si>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</si>
  <si>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</si>
  <si>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</si>
  <si>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</si>
  <si>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</si>
  <si>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</si>
  <si>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</si>
  <si>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</si>
  <si>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</si>
  <si>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</si>
  <si>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</si>
  <si>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</si>
  <si>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</si>
  <si>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</si>
  <si>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</si>
  <si>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</si>
  <si>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</si>
  <si>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</si>
  <si>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</si>
  <si>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</si>
  <si>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</si>
  <si>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</si>
  <si>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</si>
  <si>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</si>
  <si>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</si>
  <si>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</si>
  <si>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</si>
  <si>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</si>
  <si>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</si>
  <si>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</si>
  <si>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</si>
  <si>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</si>
  <si>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</si>
  <si>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</si>
  <si>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</si>
  <si>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</si>
  <si>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</si>
  <si>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</si>
  <si>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</si>
  <si>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</si>
  <si>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</si>
  <si>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</si>
  <si>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</si>
  <si>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</si>
  <si>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</si>
  <si>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</si>
  <si>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</si>
  <si>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</si>
  <si>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</si>
  <si>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</si>
  <si>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</si>
  <si>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</si>
  <si>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</si>
  <si>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</si>
  <si>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</si>
  <si>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</si>
  <si>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</si>
  <si>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</si>
  <si>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</si>
  <si>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</si>
  <si>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</si>
  <si>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</si>
  <si>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</si>
  <si>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</si>
  <si>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</si>
  <si>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</si>
  <si>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</si>
  <si>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</si>
  <si>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</si>
  <si>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</si>
  <si>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</si>
  <si>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</si>
  <si>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</si>
  <si>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</si>
  <si>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</si>
  <si>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</si>
  <si>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</si>
  <si>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</si>
  <si>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</si>
  <si>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</si>
  <si>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</si>
  <si>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</si>
  <si>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</si>
  <si>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</si>
  <si>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</si>
  <si>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</si>
  <si>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</si>
  <si>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</si>
  <si>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</si>
  <si>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</si>
  <si>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</si>
  <si>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</si>
  <si>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</si>
  <si>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</si>
  <si>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</si>
  <si>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</si>
  <si>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</si>
  <si>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</si>
  <si>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</si>
  <si>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</si>
  <si>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</si>
  <si>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</si>
  <si>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</si>
  <si>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</si>
  <si>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</si>
  <si>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</si>
  <si>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</si>
  <si>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</si>
  <si>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</si>
  <si>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</si>
  <si>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</si>
  <si>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</si>
  <si>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</si>
  <si>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</si>
  <si>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</si>
  <si>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</si>
  <si>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</si>
  <si>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</si>
  <si>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</si>
  <si>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</si>
  <si>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</si>
  <si>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</si>
  <si>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</si>
  <si>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</si>
  <si>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</si>
  <si>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</si>
  <si>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</si>
  <si>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</si>
  <si>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</si>
  <si>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</si>
  <si>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</si>
  <si>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</si>
  <si>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</si>
  <si>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</si>
  <si>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</si>
  <si>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</si>
  <si>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</si>
  <si>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</si>
  <si>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</si>
  <si>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</si>
  <si>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</si>
  <si>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</si>
  <si>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</si>
  <si>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</si>
  <si>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</si>
  <si>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</si>
  <si>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</si>
  <si>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</si>
  <si>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</si>
  <si>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</si>
  <si>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</si>
  <si>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</si>
  <si>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</si>
  <si>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</si>
  <si>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</si>
  <si>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</si>
  <si>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</si>
  <si>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</si>
  <si>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</si>
  <si>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</si>
  <si>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</si>
  <si>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</si>
  <si>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</si>
  <si>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</si>
  <si>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</si>
  <si>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</si>
  <si>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</si>
  <si>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</si>
  <si>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</si>
  <si>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</si>
  <si>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</si>
  <si>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</si>
  <si>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</si>
  <si>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</si>
  <si>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</si>
  <si>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</si>
  <si>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</si>
  <si>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</si>
  <si>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</si>
  <si>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</si>
  <si>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</si>
  <si>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</si>
  <si>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</si>
  <si>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</si>
  <si>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</si>
  <si>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</si>
  <si>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</si>
  <si>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</si>
  <si>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</si>
  <si>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</si>
  <si>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</si>
  <si>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</si>
  <si>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</si>
  <si>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</si>
  <si>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</si>
  <si>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</si>
  <si>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</si>
  <si>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</si>
  <si>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</si>
  <si>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</si>
  <si>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</si>
  <si>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</si>
  <si>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</si>
  <si>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</si>
  <si>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</si>
  <si>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</si>
  <si>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</si>
  <si>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</si>
  <si>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</si>
  <si>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</si>
  <si>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</si>
  <si>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</si>
  <si>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</si>
  <si>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</si>
  <si>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</si>
  <si>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</si>
  <si>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</si>
  <si>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</si>
  <si>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</si>
  <si>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</si>
  <si>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</si>
  <si>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</si>
  <si>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</si>
  <si>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</si>
  <si>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</si>
  <si>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</si>
  <si>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</si>
  <si>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</si>
  <si>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</si>
  <si>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</si>
  <si>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</si>
  <si>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</si>
  <si>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</si>
  <si>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</si>
  <si>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</si>
  <si>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</si>
  <si>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</si>
  <si>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</si>
  <si>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</si>
  <si>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</si>
  <si>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</si>
  <si>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</si>
  <si>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</si>
  <si>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</si>
  <si>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</si>
  <si>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</si>
  <si>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</si>
  <si>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</si>
  <si>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</si>
  <si>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</si>
  <si>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</si>
  <si>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</si>
  <si>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</si>
  <si>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</si>
  <si>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</si>
  <si>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</si>
  <si>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</si>
  <si>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</si>
  <si>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</si>
  <si>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</si>
  <si>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</si>
  <si>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</si>
  <si>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</si>
  <si>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</si>
  <si>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</si>
  <si>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</si>
  <si>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</si>
  <si>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</si>
  <si>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</si>
  <si>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</si>
  <si>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</si>
  <si>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</si>
  <si>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</si>
  <si>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</si>
  <si>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</si>
  <si>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</si>
  <si>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</si>
  <si>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</si>
  <si>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</si>
  <si>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</si>
  <si>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</si>
  <si>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</si>
  <si>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</si>
  <si>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</si>
  <si>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</si>
  <si>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</si>
  <si>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</si>
  <si>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</si>
  <si>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</si>
  <si>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</si>
  <si>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</si>
  <si>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</si>
  <si>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</si>
  <si>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</si>
  <si>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</si>
  <si>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</si>
  <si>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</si>
  <si>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</si>
  <si>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</si>
  <si>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</si>
  <si>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</si>
  <si>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</si>
  <si>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</si>
  <si>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</si>
  <si>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</si>
  <si>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</si>
  <si>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</si>
  <si>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</si>
  <si>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</si>
  <si>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</si>
  <si>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</si>
  <si>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</si>
  <si>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</si>
  <si>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</si>
  <si>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</si>
  <si>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</si>
  <si>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</si>
  <si>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</si>
  <si>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</si>
  <si>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</si>
  <si>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</si>
  <si>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</si>
  <si>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</si>
  <si>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</si>
  <si>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</si>
  <si>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</si>
  <si>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</si>
  <si>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</si>
  <si>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</si>
  <si>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</si>
  <si>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</si>
  <si>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</si>
  <si>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</si>
  <si>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</si>
  <si>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</si>
  <si>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</si>
  <si>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</si>
  <si>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</si>
  <si>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</si>
  <si>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</si>
  <si>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</si>
  <si>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</si>
  <si>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</si>
  <si>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</si>
  <si>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</si>
  <si>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</si>
  <si>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</si>
  <si>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</si>
  <si>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</si>
  <si>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</si>
  <si>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</si>
  <si>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</si>
  <si>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</si>
  <si>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</si>
  <si>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</si>
  <si>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</si>
  <si>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</si>
  <si>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</si>
  <si>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</si>
  <si>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</si>
  <si>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</si>
  <si>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</si>
  <si>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</si>
  <si>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</si>
  <si>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</si>
  <si>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</si>
  <si>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</si>
  <si>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</si>
  <si>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</si>
  <si>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</si>
  <si>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</si>
  <si>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</si>
  <si>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</si>
  <si>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</si>
  <si>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</si>
  <si>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</si>
  <si>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</si>
  <si>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</si>
  <si>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</si>
  <si>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</si>
  <si>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</si>
  <si>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</si>
  <si>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</si>
  <si>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</si>
  <si>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</si>
  <si>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</si>
  <si>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</si>
  <si>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</si>
  <si>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</si>
  <si>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</si>
  <si>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</si>
  <si>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</si>
  <si>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</si>
  <si>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</si>
  <si>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</si>
  <si>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</si>
  <si>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</si>
  <si>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</si>
  <si>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</si>
  <si>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</si>
  <si>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</si>
  <si>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</si>
  <si>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</si>
  <si>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</si>
  <si>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</si>
  <si>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</si>
  <si>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</si>
  <si>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</si>
  <si>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</si>
  <si>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</si>
  <si>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</si>
  <si>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</si>
  <si>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</si>
  <si>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</si>
  <si>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</si>
  <si>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</si>
  <si>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</si>
  <si>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</si>
  <si>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</si>
  <si>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</si>
  <si>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</si>
  <si>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</si>
  <si>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</si>
  <si>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</si>
  <si>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</si>
  <si>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</si>
  <si>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</si>
  <si>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</si>
  <si>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</si>
  <si>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</si>
  <si>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</si>
  <si>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</si>
  <si>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</si>
  <si>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</si>
  <si>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</si>
  <si>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</si>
  <si>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</si>
  <si>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</si>
  <si>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</si>
  <si>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</si>
  <si>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</si>
  <si>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</si>
  <si>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</si>
  <si>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</si>
  <si>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</si>
  <si>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</si>
  <si>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</si>
  <si>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</si>
  <si>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</si>
  <si>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</si>
  <si>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</si>
  <si>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</si>
  <si>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</si>
  <si>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</si>
  <si>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</si>
  <si>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</si>
  <si>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</si>
  <si>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</si>
  <si>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</si>
  <si>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</si>
  <si>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</si>
  <si>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</si>
  <si>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</si>
  <si>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</si>
  <si>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</si>
  <si>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</si>
  <si>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</si>
  <si>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</si>
  <si>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</si>
  <si>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</si>
  <si>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</si>
  <si>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</si>
  <si>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</si>
  <si>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</si>
  <si>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</si>
  <si>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</si>
  <si>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</si>
  <si>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</si>
  <si>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</si>
  <si>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</si>
  <si>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</si>
  <si>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</si>
  <si>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</si>
  <si>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</si>
  <si>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</si>
  <si>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</si>
  <si>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</si>
  <si>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</si>
  <si>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</si>
  <si>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</si>
  <si>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</si>
  <si>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</si>
  <si>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</si>
  <si>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</si>
  <si>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</si>
  <si>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</si>
  <si>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</si>
  <si>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</si>
  <si>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</si>
  <si>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</si>
  <si>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</si>
  <si>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</si>
  <si>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</si>
  <si>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</si>
  <si>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</si>
  <si>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</si>
  <si>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</si>
  <si>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</si>
  <si>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</si>
  <si>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</si>
  <si>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</si>
  <si>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</si>
  <si>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</si>
  <si>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</si>
  <si>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</si>
  <si>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</si>
  <si>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</si>
  <si>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</si>
  <si>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</si>
  <si>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</si>
  <si>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</si>
  <si>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</si>
  <si>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</si>
  <si>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</si>
  <si>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</si>
  <si>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</si>
  <si>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</si>
  <si>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</si>
  <si>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</si>
  <si>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</si>
  <si>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</si>
  <si>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</si>
  <si>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</si>
  <si>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</si>
  <si>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</si>
  <si>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</si>
  <si>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</si>
  <si>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</si>
  <si>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</si>
  <si>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</si>
  <si>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</si>
  <si>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</si>
  <si>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</si>
  <si>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</si>
  <si>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</si>
  <si>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</si>
  <si>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</si>
  <si>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</si>
  <si>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</si>
  <si>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</si>
  <si>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</si>
  <si>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</si>
  <si>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</si>
  <si>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</si>
  <si>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</si>
  <si>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</si>
  <si>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</si>
  <si>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</si>
  <si>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</si>
  <si>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</si>
  <si>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</si>
  <si>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</si>
  <si>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</si>
  <si>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</si>
  <si>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</si>
  <si>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</si>
  <si>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</si>
  <si>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</si>
  <si>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</si>
  <si>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</si>
  <si>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</si>
  <si>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</si>
  <si>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</si>
  <si>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</si>
  <si>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</si>
  <si>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</si>
  <si>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</si>
  <si>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</si>
  <si>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</si>
  <si>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</si>
  <si>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</si>
  <si>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</si>
  <si>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</si>
  <si>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</si>
  <si>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</si>
  <si>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</si>
  <si>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</si>
  <si>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</si>
  <si>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</si>
  <si>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</si>
  <si>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</si>
  <si>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</si>
  <si>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</si>
  <si>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</si>
  <si>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</si>
  <si>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</si>
  <si>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</si>
  <si>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</si>
  <si>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</si>
  <si>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</si>
  <si>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</si>
  <si>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</si>
  <si>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</si>
  <si>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</si>
  <si>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</si>
  <si>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</si>
  <si>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</si>
  <si>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</si>
  <si>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</si>
  <si>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</si>
  <si>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</si>
  <si>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</si>
  <si>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</si>
  <si>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</si>
  <si>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</si>
  <si>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</si>
  <si>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</si>
  <si>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</si>
  <si>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</si>
  <si>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</si>
  <si>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</si>
  <si>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</si>
  <si>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</si>
  <si>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</si>
  <si>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</si>
  <si>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</si>
  <si>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</si>
  <si>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</si>
  <si>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</si>
  <si>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</si>
  <si>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</si>
  <si>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</si>
  <si>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</si>
  <si>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</si>
  <si>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</si>
  <si>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</si>
  <si>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</si>
  <si>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</si>
  <si>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</si>
  <si>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</si>
  <si>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</si>
  <si>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</si>
  <si>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</si>
  <si>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</si>
  <si>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</si>
  <si>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</si>
  <si>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</si>
  <si>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</si>
  <si>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</si>
  <si>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</si>
  <si>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</si>
  <si>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</si>
  <si>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</si>
  <si>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</si>
  <si>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</si>
  <si>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</si>
  <si>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</si>
  <si>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</si>
  <si>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</si>
  <si>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</si>
  <si>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</si>
  <si>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</si>
  <si>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</si>
  <si>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</si>
  <si>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</si>
  <si>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</si>
  <si>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</si>
  <si>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</si>
  <si>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</si>
  <si>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</si>
  <si>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</si>
  <si>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</si>
  <si>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</si>
  <si>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</si>
  <si>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</si>
  <si>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</si>
  <si>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</si>
  <si>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</si>
  <si>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</si>
  <si>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</si>
  <si>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</si>
  <si>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</si>
  <si>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</si>
  <si>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</si>
  <si>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</si>
  <si>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</si>
  <si>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</si>
  <si>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</si>
  <si>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</si>
  <si>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</si>
  <si>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</si>
  <si>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</si>
  <si>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</si>
  <si>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</si>
  <si>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</si>
  <si>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</si>
  <si>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</si>
  <si>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</si>
  <si>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</si>
  <si>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</si>
  <si>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</si>
  <si>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</si>
  <si>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</si>
  <si>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</si>
  <si>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</si>
  <si>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</si>
  <si>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</si>
  <si>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</si>
  <si>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</si>
  <si>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</si>
  <si>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</si>
  <si>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</si>
  <si>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</si>
  <si>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</si>
  <si>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</si>
  <si>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</si>
  <si>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</si>
  <si>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</si>
  <si>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</si>
  <si>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</si>
  <si>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</si>
  <si>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</si>
  <si>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</si>
  <si>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</si>
  <si>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</si>
  <si>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</si>
  <si>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</si>
  <si>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</si>
  <si>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</si>
  <si>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</si>
  <si>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</si>
  <si>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</si>
  <si>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</si>
  <si>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</si>
  <si>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</si>
  <si>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</si>
  <si>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</si>
  <si>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</si>
  <si>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</si>
  <si>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</si>
  <si>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</si>
  <si>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</si>
  <si>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</si>
  <si>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</si>
  <si>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</si>
  <si>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</si>
  <si>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</si>
  <si>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</si>
  <si>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</si>
  <si>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</si>
  <si>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</si>
  <si>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</si>
  <si>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</si>
  <si>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</si>
  <si>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</si>
  <si>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</si>
  <si>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</si>
  <si>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</si>
  <si>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</si>
  <si>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</si>
  <si>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</si>
  <si>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</si>
  <si>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</si>
  <si>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</si>
  <si>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</si>
  <si>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</si>
  <si>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</si>
  <si>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</si>
  <si>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</si>
  <si>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</si>
  <si>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</si>
  <si>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</si>
  <si>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</si>
  <si>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</si>
  <si>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</si>
  <si>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</si>
  <si>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</si>
  <si>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</si>
  <si>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</si>
  <si>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</si>
  <si>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</si>
  <si>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</si>
  <si>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</si>
  <si>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</si>
  <si>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</si>
  <si>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</si>
  <si>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</si>
  <si>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</si>
  <si>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</si>
  <si>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</si>
  <si>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</si>
  <si>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</si>
  <si>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</si>
  <si>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</si>
  <si>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</si>
  <si>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</si>
  <si>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</si>
  <si>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</si>
  <si>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</si>
  <si>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</si>
  <si>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</si>
  <si>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</si>
  <si>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</si>
  <si>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</si>
  <si>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</si>
  <si>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</si>
  <si>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</si>
  <si>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</si>
  <si>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</si>
  <si>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</si>
  <si>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</si>
  <si>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</si>
  <si>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</si>
  <si>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</si>
  <si>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</si>
  <si>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</si>
  <si>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</si>
  <si>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</si>
  <si>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</si>
  <si>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</si>
  <si>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</si>
  <si>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</si>
  <si>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</si>
  <si>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</si>
  <si>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</si>
  <si>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</si>
  <si>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</si>
  <si>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</si>
  <si>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</si>
  <si>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</si>
  <si>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</si>
  <si>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</si>
  <si>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</si>
  <si>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</si>
  <si>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</si>
  <si>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</si>
  <si>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</si>
  <si>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</si>
  <si>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</si>
  <si>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</si>
  <si>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</si>
  <si>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</si>
  <si>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</si>
  <si>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</si>
  <si>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</si>
  <si>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</si>
  <si>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</si>
  <si>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</si>
  <si>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</si>
  <si>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</si>
  <si>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</si>
  <si>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</si>
  <si>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</si>
  <si>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</si>
  <si>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</si>
  <si>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</si>
  <si>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</si>
  <si>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</si>
  <si>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</si>
  <si>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</si>
  <si>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</si>
  <si>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</si>
  <si>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</si>
  <si>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</si>
  <si>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</si>
  <si>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</si>
  <si>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</si>
  <si>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</si>
  <si>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</si>
  <si>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</si>
  <si>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</si>
  <si>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</si>
  <si>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</si>
  <si>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</si>
  <si>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</si>
  <si>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</si>
  <si>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</si>
  <si>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</si>
  <si>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</si>
  <si>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</si>
  <si>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</si>
  <si>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</si>
  <si>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</si>
  <si>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</si>
  <si>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</si>
  <si>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</si>
  <si>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</si>
  <si>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</si>
  <si>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</si>
  <si>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</si>
  <si>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</si>
  <si>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</si>
  <si>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</si>
  <si>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</si>
  <si>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</si>
  <si>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</si>
  <si>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</si>
  <si>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</si>
  <si>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</si>
  <si>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</si>
  <si>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</si>
  <si>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</si>
  <si>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</si>
  <si>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</si>
  <si>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</si>
  <si>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</si>
  <si>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</si>
  <si>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</si>
  <si>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</si>
  <si>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</si>
  <si>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</si>
  <si>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</si>
  <si>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</si>
  <si>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</si>
  <si>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</si>
  <si>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</si>
  <si>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</si>
  <si>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</si>
  <si>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</si>
  <si>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</si>
  <si>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</si>
  <si>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</si>
  <si>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</si>
  <si>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</si>
  <si>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</si>
  <si>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</si>
  <si>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</si>
  <si>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</si>
  <si>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</si>
  <si>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</si>
  <si>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</si>
  <si>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</si>
  <si>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</si>
  <si>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</si>
  <si>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</si>
  <si>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</si>
  <si>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</si>
  <si>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</si>
  <si>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</si>
  <si>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</si>
  <si>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</si>
  <si>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</si>
  <si>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</si>
  <si>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</si>
  <si>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</si>
  <si>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</si>
  <si>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</si>
  <si>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</si>
  <si>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</si>
  <si>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</si>
  <si>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</si>
  <si>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</si>
  <si>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</si>
  <si>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</si>
  <si>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</si>
  <si>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</si>
  <si>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</si>
  <si>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</si>
  <si>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</si>
  <si>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</si>
  <si>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</si>
  <si>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</si>
  <si>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</si>
  <si>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</si>
  <si>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</si>
  <si>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</si>
  <si>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</si>
  <si>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</si>
  <si>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</si>
  <si>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</si>
  <si>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</si>
  <si>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</si>
  <si>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</si>
  <si>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</si>
  <si>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</si>
  <si>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</si>
  <si>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</si>
  <si>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</si>
  <si>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</si>
  <si>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</si>
  <si>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</si>
  <si>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</si>
  <si>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</si>
  <si>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</si>
  <si>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</si>
  <si>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</si>
  <si>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</si>
  <si>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</si>
  <si>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</si>
  <si>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</si>
  <si>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</si>
  <si>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</si>
  <si>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</si>
  <si>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</si>
  <si>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</si>
  <si>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</si>
  <si>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</si>
  <si>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</si>
  <si>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</si>
  <si>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</si>
  <si>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</si>
  <si>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</si>
  <si>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</si>
  <si>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</si>
  <si>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</si>
  <si>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</si>
  <si>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</si>
  <si>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</si>
  <si>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</si>
  <si>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</si>
  <si>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</si>
  <si>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</si>
  <si>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</si>
  <si>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</si>
  <si>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</si>
  <si>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</si>
  <si>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</si>
  <si>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</si>
  <si>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</si>
  <si>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</si>
  <si>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</si>
  <si>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</si>
  <si>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</si>
  <si>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</si>
  <si>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</si>
  <si>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</si>
  <si>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</si>
  <si>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</si>
  <si>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</si>
  <si>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</si>
  <si>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</si>
  <si>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</si>
  <si>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</si>
  <si>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</si>
  <si>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</si>
  <si>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</si>
  <si>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</si>
  <si>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</si>
  <si>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</si>
  <si>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</si>
  <si>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</si>
  <si>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</si>
  <si>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</si>
  <si>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</si>
  <si>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</si>
  <si>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</si>
  <si>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</si>
  <si>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</si>
  <si>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</si>
  <si>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</si>
  <si>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</si>
  <si>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</si>
  <si>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</si>
  <si>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</si>
  <si>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</si>
  <si>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</si>
  <si>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</si>
  <si>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</si>
  <si>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</si>
  <si>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</si>
  <si>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</si>
  <si>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</si>
  <si>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</si>
  <si>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</si>
  <si>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</si>
  <si>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</si>
  <si>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</si>
  <si>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</si>
  <si>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</si>
  <si>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</si>
  <si>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</si>
  <si>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</si>
  <si>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</si>
  <si>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</si>
  <si>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</si>
  <si>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</si>
  <si>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</si>
  <si>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</si>
  <si>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</si>
  <si>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</si>
  <si>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</si>
  <si>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</si>
  <si>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</si>
  <si>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</si>
  <si>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</si>
  <si>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</si>
  <si>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</si>
  <si>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</si>
  <si>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</si>
  <si>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</si>
  <si>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</si>
  <si>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</si>
  <si>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</si>
  <si>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</si>
  <si>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</si>
  <si>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</si>
  <si>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</si>
  <si>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</si>
  <si>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</si>
  <si>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</si>
  <si>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</si>
  <si>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</si>
  <si>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</si>
  <si>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</si>
  <si>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</si>
  <si>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</si>
  <si>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</si>
  <si>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</si>
  <si>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</si>
  <si>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</si>
  <si>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</si>
  <si>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</si>
  <si>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</si>
  <si>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</si>
  <si>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</si>
  <si>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</si>
  <si>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</si>
  <si>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</si>
  <si>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</si>
  <si>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</si>
  <si>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</si>
  <si>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</si>
  <si>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</si>
  <si>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</si>
  <si>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</si>
  <si>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</si>
  <si>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</si>
  <si>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</si>
  <si>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</si>
  <si>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</si>
  <si>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</si>
  <si>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</si>
  <si>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</si>
  <si>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</si>
  <si>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</si>
  <si>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</si>
  <si>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</si>
  <si>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</si>
  <si>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</si>
  <si>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</si>
  <si>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</si>
  <si>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</si>
  <si>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</si>
  <si>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</si>
  <si>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</si>
  <si>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</si>
  <si>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</si>
  <si>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</si>
  <si>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</si>
  <si>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</si>
  <si>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</si>
  <si>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</si>
  <si>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</si>
  <si>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</si>
  <si>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</si>
  <si>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</si>
  <si>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</si>
  <si>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</si>
  <si>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</si>
  <si>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</si>
  <si>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</si>
  <si>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</si>
  <si>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</si>
  <si>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</si>
  <si>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</si>
  <si>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</si>
  <si>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</si>
  <si>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</si>
  <si>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</si>
  <si>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</si>
  <si>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</si>
  <si>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</si>
  <si>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</si>
  <si>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</si>
  <si>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</si>
  <si>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</si>
  <si>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</si>
  <si>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</si>
  <si>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</si>
  <si>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</si>
  <si>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</si>
  <si>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</si>
  <si>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</si>
  <si>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</si>
  <si>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</si>
  <si>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</si>
  <si>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</si>
  <si>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</si>
  <si>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</si>
  <si>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</si>
  <si>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</si>
  <si>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</si>
  <si>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</si>
  <si>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</si>
  <si>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</si>
  <si>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</si>
  <si>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</si>
  <si>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</si>
  <si>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</si>
  <si>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</si>
  <si>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</si>
  <si>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</si>
  <si>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</si>
  <si>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</si>
  <si>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</si>
  <si>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</si>
  <si>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</si>
  <si>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</si>
  <si>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</si>
  <si>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</si>
  <si>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</si>
  <si>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</si>
  <si>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</si>
  <si>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</si>
  <si>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</si>
  <si>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</si>
  <si>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</si>
  <si>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</si>
  <si>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</si>
  <si>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</si>
  <si>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</si>
  <si>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</si>
  <si>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</si>
  <si>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</si>
  <si>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</si>
  <si>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</si>
  <si>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</si>
  <si>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</si>
  <si>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</si>
  <si>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</si>
  <si>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</si>
  <si>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</si>
  <si>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</si>
  <si>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</si>
  <si>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</si>
  <si>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</si>
  <si>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</si>
  <si>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</si>
  <si>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</si>
  <si>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</si>
  <si>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</si>
  <si>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</si>
  <si>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</si>
  <si>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</si>
  <si>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</si>
  <si>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</si>
  <si>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</si>
  <si>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</si>
  <si>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</si>
  <si>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</si>
  <si>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</si>
  <si>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</si>
  <si>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</si>
  <si>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</si>
  <si>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</si>
  <si>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</si>
  <si>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</si>
  <si>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</si>
  <si>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</si>
  <si>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</si>
  <si>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</si>
  <si>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</si>
  <si>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</si>
  <si>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</si>
  <si>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</si>
  <si>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</si>
  <si>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</si>
  <si>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</si>
  <si>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</si>
  <si>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</si>
  <si>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</si>
  <si>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</si>
  <si>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</si>
  <si>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</si>
  <si>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</si>
  <si>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</si>
  <si>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</si>
  <si>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</si>
  <si>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</si>
  <si>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</si>
  <si>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</si>
  <si>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</si>
  <si>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</si>
  <si>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</si>
  <si>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</si>
  <si>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</si>
  <si>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</si>
  <si>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</si>
  <si>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</si>
  <si>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</si>
  <si>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</si>
  <si>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</si>
  <si>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</si>
  <si>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</si>
  <si>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</si>
  <si>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</si>
  <si>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</si>
  <si>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</si>
  <si>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</si>
  <si>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</si>
  <si>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</si>
  <si>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</si>
  <si>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</si>
  <si>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</si>
  <si>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</si>
  <si>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</si>
  <si>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</si>
  <si>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</si>
  <si>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</si>
  <si>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</si>
  <si>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</si>
  <si>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</si>
  <si>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</si>
  <si>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</si>
  <si>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</si>
  <si>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</si>
  <si>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</si>
  <si>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</si>
  <si>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</si>
  <si>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</si>
  <si>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</si>
  <si>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</si>
  <si>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</si>
  <si>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</si>
  <si>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</si>
  <si>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</si>
  <si>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</si>
  <si>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</si>
  <si>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</si>
  <si>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</si>
  <si>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</si>
  <si>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</si>
  <si>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</si>
  <si>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</si>
  <si>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</si>
  <si>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</si>
  <si>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</si>
  <si>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</si>
  <si>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</si>
  <si>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</si>
  <si>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</si>
  <si>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</si>
  <si>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</si>
  <si>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</si>
  <si>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</si>
  <si>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</si>
  <si>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</si>
  <si>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</si>
  <si>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</si>
  <si>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</si>
  <si>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</si>
  <si>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</si>
  <si>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</si>
  <si>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</si>
  <si>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</si>
  <si>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</si>
  <si>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</si>
  <si>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</si>
  <si>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</si>
  <si>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</si>
  <si>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</si>
  <si>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</si>
  <si>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</si>
  <si>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</si>
  <si>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</si>
  <si>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</si>
  <si>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</si>
  <si>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</si>
  <si>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</si>
  <si>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</si>
  <si>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</si>
  <si>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</si>
  <si>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</si>
  <si>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</si>
  <si>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</si>
  <si>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</si>
  <si>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</si>
  <si>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</si>
  <si>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</si>
  <si>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</si>
  <si>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</si>
  <si>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</si>
  <si>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</si>
  <si>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</si>
  <si>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</si>
  <si>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</si>
  <si>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</si>
  <si>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</si>
  <si>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</si>
  <si>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</si>
  <si>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</si>
  <si>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</si>
  <si>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</si>
  <si>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</si>
  <si>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</si>
  <si>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</si>
  <si>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</si>
  <si>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</si>
  <si>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</si>
  <si>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</si>
  <si>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</si>
  <si>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</si>
  <si>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</si>
  <si>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</si>
  <si>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</si>
  <si>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</si>
  <si>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</si>
  <si>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</si>
  <si>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</si>
  <si>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</si>
  <si>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</si>
  <si>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</si>
  <si>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</si>
  <si>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</si>
  <si>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</si>
  <si>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</si>
  <si>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</si>
  <si>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</si>
  <si>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</si>
  <si>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</si>
  <si>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</si>
  <si>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</si>
  <si>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</si>
  <si>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</si>
  <si>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</si>
  <si>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</si>
  <si>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</si>
  <si>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</si>
  <si>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</si>
  <si>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</si>
  <si>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</si>
  <si>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</si>
  <si>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</si>
  <si>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</si>
  <si>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</si>
  <si>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</si>
  <si>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</si>
  <si>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</si>
  <si>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</si>
  <si>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</si>
  <si>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</si>
  <si>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</si>
  <si>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</si>
  <si>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</si>
  <si>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</si>
  <si>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</si>
  <si>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</si>
  <si>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</si>
  <si>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</si>
  <si>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</si>
  <si>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</si>
  <si>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</si>
  <si>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</si>
  <si>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</si>
  <si>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</si>
  <si>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</si>
  <si>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</si>
  <si>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</si>
  <si>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</si>
  <si>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</si>
  <si>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</si>
  <si>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</si>
  <si>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</si>
  <si>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</si>
  <si>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</si>
  <si>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</si>
  <si>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</si>
  <si>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</si>
  <si>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</si>
  <si>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</si>
  <si>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</si>
  <si>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</si>
  <si>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</si>
  <si>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</si>
  <si>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</si>
  <si>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</si>
  <si>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</si>
  <si>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</si>
  <si>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</si>
  <si>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</si>
  <si>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</si>
  <si>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</si>
  <si>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</si>
  <si>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</si>
  <si>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</si>
  <si>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</si>
  <si>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</si>
  <si>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</si>
  <si>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</si>
  <si>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</si>
  <si>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</si>
  <si>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</si>
  <si>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</si>
  <si>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</si>
  <si>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</si>
  <si>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</si>
  <si>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</si>
  <si>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</si>
  <si>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</si>
  <si>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</si>
  <si>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</si>
  <si>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</si>
  <si>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</si>
  <si>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</si>
  <si>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</si>
  <si>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</si>
  <si>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</si>
  <si>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</si>
  <si>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</si>
  <si>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</si>
  <si>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</si>
  <si>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</si>
  <si>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</si>
  <si>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</si>
  <si>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</si>
  <si>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</si>
  <si>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</si>
  <si>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</si>
  <si>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</si>
  <si>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</si>
  <si>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</si>
  <si>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</si>
  <si>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</si>
  <si>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</si>
  <si>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</si>
  <si>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</si>
  <si>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</si>
  <si>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</si>
  <si>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</si>
  <si>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</si>
  <si>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</si>
  <si>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</si>
  <si>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</si>
  <si>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</si>
  <si>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</si>
  <si>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</si>
  <si>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</si>
  <si>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</si>
  <si>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</si>
  <si>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</si>
  <si>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</si>
  <si>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</si>
  <si>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</si>
  <si>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</si>
  <si>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</si>
  <si>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</si>
  <si>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</si>
  <si>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</si>
  <si>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</si>
  <si>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</si>
  <si>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</si>
  <si>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</si>
  <si>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</si>
  <si>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</si>
  <si>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</si>
  <si>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</si>
  <si>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</si>
  <si>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</si>
  <si>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</si>
  <si>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</si>
  <si>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</si>
  <si>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</si>
  <si>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</si>
  <si>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</si>
  <si>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</si>
  <si>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</si>
  <si>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</si>
  <si>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</si>
  <si>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</si>
  <si>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</si>
  <si>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</si>
  <si>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</si>
  <si>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</si>
  <si>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</si>
  <si>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</si>
  <si>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</si>
  <si>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</si>
  <si>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</si>
  <si>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</si>
  <si>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</si>
  <si>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</si>
  <si>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</si>
  <si>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</si>
  <si>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</si>
  <si>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</si>
  <si>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</si>
  <si>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</si>
  <si>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</si>
  <si>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</si>
  <si>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</si>
  <si>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</si>
  <si>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</si>
  <si>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</si>
  <si>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</si>
  <si>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</si>
  <si>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</si>
  <si>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</si>
  <si>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</si>
  <si>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</si>
  <si>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</si>
  <si>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</si>
  <si>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</si>
  <si>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</si>
  <si>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</si>
  <si>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</si>
  <si>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</si>
  <si>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</si>
  <si>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</si>
  <si>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</si>
  <si>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</si>
  <si>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</si>
  <si>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</si>
  <si>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</si>
  <si>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</si>
  <si>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</si>
  <si>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</si>
  <si>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</si>
  <si>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</si>
  <si>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</si>
  <si>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</si>
  <si>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</si>
  <si>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</si>
  <si>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</si>
  <si>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</si>
  <si>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</si>
  <si>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</si>
  <si>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</si>
  <si>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</si>
  <si>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</si>
  <si>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</si>
  <si>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</si>
  <si>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</si>
  <si>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</si>
  <si>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</si>
  <si>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</si>
  <si>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</si>
  <si>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</si>
  <si>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</si>
  <si>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</si>
  <si>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</si>
  <si>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</si>
  <si>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</si>
  <si>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</si>
  <si>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</si>
  <si>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</si>
  <si>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</si>
  <si>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</si>
  <si>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</si>
  <si>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</si>
  <si>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</si>
  <si>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</si>
  <si>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</si>
  <si>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</si>
  <si>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</si>
  <si>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</si>
  <si>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</si>
  <si>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</si>
  <si>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</si>
  <si>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</si>
  <si>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</si>
  <si>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</si>
  <si>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</si>
  <si>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</si>
  <si>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</si>
  <si>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</si>
  <si>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</si>
  <si>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</si>
  <si>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</si>
  <si>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</si>
  <si>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</si>
  <si>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</si>
  <si>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</si>
  <si>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</si>
  <si>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</si>
  <si>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</si>
  <si>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</si>
  <si>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</si>
  <si>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</si>
  <si>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</si>
  <si>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</si>
  <si>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</si>
  <si>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</si>
  <si>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</si>
  <si>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</si>
  <si>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</si>
  <si>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</si>
  <si>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</si>
  <si>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</si>
  <si>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</si>
  <si>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</si>
  <si>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</si>
  <si>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</si>
  <si>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</si>
  <si>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</si>
  <si>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</si>
  <si>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</si>
  <si>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</si>
  <si>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</si>
  <si>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</si>
  <si>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</si>
  <si>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</si>
  <si>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</si>
  <si>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</si>
  <si>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</si>
  <si>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</si>
  <si>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</si>
  <si>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</si>
  <si>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</si>
  <si>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</si>
  <si>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</si>
  <si>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</si>
  <si>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</si>
  <si>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</si>
  <si>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</si>
  <si>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</si>
  <si>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</si>
  <si>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</si>
  <si>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</si>
  <si>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</si>
  <si>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</si>
  <si>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</si>
  <si>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</si>
  <si>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</si>
  <si>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</si>
  <si>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</si>
  <si>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</si>
  <si>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</si>
  <si>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</si>
  <si>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</si>
  <si>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</si>
  <si>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</si>
  <si>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</si>
  <si>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</si>
  <si>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</si>
  <si>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</si>
  <si>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</si>
  <si>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</si>
  <si>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</si>
  <si>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</si>
  <si>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</si>
  <si>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</si>
  <si>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</si>
  <si>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</si>
  <si>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</si>
  <si>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</si>
  <si>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</si>
  <si>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</si>
  <si>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</si>
  <si>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</si>
  <si>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</si>
  <si>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</si>
  <si>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</si>
  <si>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</si>
  <si>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</si>
  <si>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</si>
  <si>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</si>
  <si>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</si>
  <si>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</si>
  <si>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</si>
  <si>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</si>
  <si>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</si>
  <si>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</si>
  <si>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</si>
  <si>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</si>
  <si>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</si>
  <si>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</si>
  <si>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</si>
  <si>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</si>
  <si>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</si>
  <si>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</si>
  <si>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</si>
  <si>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</si>
  <si>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</si>
  <si>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</si>
  <si>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</si>
  <si>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</si>
  <si>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</si>
  <si>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</si>
  <si>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</si>
  <si>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</si>
  <si>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</si>
  <si>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</si>
  <si>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</si>
  <si>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</si>
  <si>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</si>
  <si>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</si>
  <si>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</si>
  <si>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</si>
  <si>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</si>
  <si>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</si>
  <si>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</si>
  <si>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</si>
  <si>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</si>
  <si>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</si>
  <si>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</si>
  <si>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</si>
  <si>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</si>
  <si>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</si>
  <si>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</si>
  <si>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</si>
  <si>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</si>
  <si>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</si>
  <si>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</si>
  <si>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</si>
  <si>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</si>
  <si>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</si>
  <si>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</si>
  <si>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</si>
  <si>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</si>
  <si>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</si>
  <si>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</si>
  <si>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</si>
  <si>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</si>
  <si>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</si>
  <si>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</si>
  <si>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</si>
  <si>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</si>
  <si>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</si>
  <si>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</si>
  <si>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</si>
  <si>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</si>
  <si>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</si>
  <si>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</si>
  <si>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</si>
  <si>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</si>
  <si>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</si>
  <si>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</si>
  <si>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</si>
  <si>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</si>
  <si>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</si>
  <si>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</si>
  <si>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</si>
  <si>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</si>
  <si>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</si>
  <si>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</si>
  <si>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</si>
  <si>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</si>
  <si>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</si>
  <si>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</si>
  <si>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</si>
  <si>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</si>
  <si>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</si>
  <si>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</si>
  <si>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</si>
  <si>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</si>
  <si>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</si>
  <si>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</si>
  <si>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</si>
  <si>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</si>
  <si>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</si>
  <si>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</si>
  <si>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</si>
  <si>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</si>
  <si>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</si>
  <si>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</si>
  <si>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</si>
  <si>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</si>
  <si>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</si>
  <si>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</si>
  <si>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</si>
  <si>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</si>
  <si>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</si>
  <si>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</si>
  <si>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</si>
  <si>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</si>
  <si>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</si>
  <si>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</si>
  <si>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</si>
  <si>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</si>
  <si>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</si>
  <si>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</si>
  <si>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</si>
  <si>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</si>
  <si>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</si>
  <si>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</si>
  <si>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</si>
  <si>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</si>
  <si>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</si>
  <si>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</si>
  <si>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</si>
  <si>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</si>
  <si>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</si>
  <si>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</si>
  <si>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</si>
  <si>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</si>
  <si>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</si>
  <si>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</si>
  <si>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</si>
  <si>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</si>
  <si>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</si>
  <si>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</si>
  <si>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</si>
  <si>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</si>
  <si>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</si>
  <si>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</si>
  <si>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</si>
  <si>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</si>
  <si>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</si>
  <si>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</si>
  <si>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</si>
  <si>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</si>
  <si>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</si>
  <si>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</si>
  <si>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</si>
  <si>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</si>
  <si>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</si>
  <si>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</si>
  <si>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</si>
  <si>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</si>
  <si>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</si>
  <si>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</si>
  <si>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</si>
  <si>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</si>
  <si>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</si>
  <si>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</si>
  <si>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</si>
  <si>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</si>
  <si>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</si>
  <si>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</si>
  <si>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</si>
  <si>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</si>
  <si>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</si>
  <si>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</si>
  <si>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</si>
  <si>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</si>
  <si>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</si>
  <si>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</si>
  <si>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</si>
  <si>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</si>
  <si>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</si>
  <si>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</si>
  <si>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</si>
  <si>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</si>
  <si>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</si>
  <si>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</si>
  <si>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</si>
  <si>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</si>
  <si>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</si>
  <si>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</si>
  <si>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</si>
  <si>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</si>
  <si>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</si>
  <si>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</si>
  <si>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</si>
  <si>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</si>
  <si>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</si>
  <si>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</si>
  <si>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</si>
  <si>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</si>
  <si>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</si>
  <si>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</si>
  <si>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</si>
  <si>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</si>
  <si>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</si>
  <si>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</si>
  <si>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</si>
  <si>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</si>
  <si>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</si>
  <si>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</si>
  <si>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</si>
  <si>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</si>
  <si>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</si>
  <si>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</si>
  <si>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</si>
  <si>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</si>
  <si>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</si>
  <si>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</si>
  <si>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</si>
  <si>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</si>
  <si>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</si>
  <si>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</si>
  <si>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</si>
  <si>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</si>
  <si>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</si>
  <si>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</si>
  <si>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</si>
  <si>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</si>
  <si>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</si>
  <si>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</si>
  <si>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</si>
  <si>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</si>
  <si>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</si>
  <si>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</si>
  <si>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</si>
  <si>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</si>
  <si>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</si>
  <si>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</si>
  <si>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</si>
  <si>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</si>
  <si>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</si>
  <si>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</si>
  <si>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</si>
  <si>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</si>
  <si>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</si>
  <si>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</si>
  <si>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</si>
  <si>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</si>
  <si>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</si>
  <si>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</si>
  <si>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</si>
  <si>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</si>
  <si>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</si>
  <si>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</si>
  <si>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</si>
  <si>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</si>
  <si>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</si>
  <si>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</si>
  <si>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</si>
  <si>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</si>
  <si>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</si>
  <si>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</si>
  <si>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</si>
  <si>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</si>
  <si>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</si>
  <si>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</si>
  <si>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</si>
  <si>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</si>
  <si>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</si>
  <si>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</si>
  <si>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</si>
  <si>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</si>
  <si>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</si>
  <si>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</si>
  <si>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</si>
  <si>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</si>
  <si>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</si>
  <si>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</si>
  <si>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</si>
  <si>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</si>
  <si>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</si>
  <si>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</si>
  <si>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</si>
  <si>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</si>
  <si>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</si>
  <si>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</si>
  <si>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</si>
  <si>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</si>
  <si>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</si>
  <si>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</si>
  <si>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</si>
  <si>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</si>
  <si>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</si>
  <si>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</si>
  <si>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</si>
  <si>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</si>
  <si>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</si>
  <si>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</si>
  <si>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</si>
  <si>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</si>
  <si>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</si>
  <si>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</si>
  <si>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</si>
  <si>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</si>
  <si>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</si>
  <si>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</si>
  <si>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</si>
  <si>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</si>
  <si>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</si>
  <si>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</si>
  <si>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</si>
  <si>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</si>
  <si>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</si>
  <si>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</si>
  <si>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</si>
  <si>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</si>
  <si>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</si>
  <si>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</si>
  <si>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</si>
  <si>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</si>
  <si>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</si>
  <si>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</si>
  <si>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</si>
  <si>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</si>
  <si>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</si>
  <si>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</si>
  <si>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</si>
  <si>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</si>
  <si>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</si>
  <si>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</si>
  <si>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</si>
  <si>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</si>
  <si>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</si>
  <si>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</si>
  <si>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</si>
  <si>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</si>
  <si>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</si>
  <si>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</si>
  <si>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</si>
  <si>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</si>
  <si>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</si>
  <si>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</si>
  <si>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</si>
  <si>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</si>
  <si>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</si>
  <si>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</si>
  <si>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</si>
  <si>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</si>
  <si>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</si>
  <si>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</si>
  <si>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</si>
  <si>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</si>
  <si>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</si>
  <si>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</si>
  <si>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</si>
  <si>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</si>
  <si>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</si>
  <si>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</si>
  <si>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</si>
  <si>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</si>
  <si>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</si>
  <si>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</si>
  <si>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</si>
  <si>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</si>
  <si>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</si>
  <si>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</si>
  <si>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</si>
  <si>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</si>
  <si>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</si>
  <si>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</si>
  <si>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</si>
  <si>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</si>
  <si>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</si>
  <si>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</si>
  <si>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</si>
  <si>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</si>
  <si>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</si>
  <si>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</si>
  <si>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</si>
  <si>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</si>
  <si>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</si>
  <si>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</si>
  <si>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</si>
  <si>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</si>
  <si>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</si>
  <si>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</si>
  <si>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</si>
  <si>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</si>
  <si>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</si>
  <si>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</si>
  <si>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</si>
  <si>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</si>
  <si>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</si>
  <si>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</si>
  <si>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</si>
  <si>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</si>
  <si>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</si>
  <si>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</si>
  <si>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</si>
  <si>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</si>
  <si>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</si>
  <si>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</si>
  <si>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</si>
  <si>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</si>
  <si>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</si>
  <si>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</si>
  <si>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</si>
  <si>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</si>
  <si>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</si>
  <si>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</si>
  <si>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</si>
  <si>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</si>
  <si>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</si>
  <si>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</si>
  <si>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</si>
  <si>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</si>
  <si>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</si>
  <si>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</si>
  <si>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</si>
  <si>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</si>
  <si>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</si>
  <si>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</si>
  <si>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</si>
  <si>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</si>
  <si>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</si>
  <si>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</si>
  <si>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</si>
  <si>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</si>
  <si>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</si>
  <si>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</si>
  <si>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</si>
  <si>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</si>
  <si>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</si>
  <si>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</si>
  <si>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</si>
  <si>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</si>
  <si>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</si>
  <si>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</si>
  <si>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</si>
  <si>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</si>
  <si>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</si>
  <si>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</si>
  <si>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</si>
  <si>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</si>
  <si>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</si>
  <si>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</si>
  <si>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</si>
  <si>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</si>
  <si>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</si>
  <si>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</si>
  <si>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</si>
  <si>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</si>
  <si>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</si>
  <si>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</si>
  <si>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</si>
  <si>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</si>
  <si>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</si>
  <si>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</si>
  <si>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</si>
  <si>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</si>
  <si>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</si>
  <si>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</si>
  <si>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</si>
  <si>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</si>
  <si>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</si>
  <si>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</si>
  <si>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</si>
  <si>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</si>
  <si>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</si>
  <si>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</si>
  <si>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</si>
  <si>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</si>
  <si>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</si>
  <si>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</si>
  <si>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</si>
  <si>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</si>
  <si>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</si>
  <si>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</si>
  <si>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</si>
  <si>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</si>
  <si>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</si>
  <si>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</si>
  <si>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</si>
  <si>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</si>
  <si>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</si>
  <si>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</si>
  <si>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</si>
  <si>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</si>
  <si>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</si>
  <si>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</si>
  <si>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</si>
  <si>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</si>
  <si>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</si>
  <si>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</si>
  <si>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</si>
  <si>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</si>
  <si>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</si>
  <si>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</si>
  <si>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</si>
  <si>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</si>
  <si>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</si>
  <si>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</si>
  <si>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</si>
  <si>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</si>
  <si>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</si>
  <si>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</si>
  <si>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</si>
  <si>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</si>
  <si>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</si>
  <si>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</si>
  <si>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</si>
  <si>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</si>
  <si>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</si>
  <si>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</si>
  <si>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</si>
  <si>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</si>
  <si>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</si>
  <si>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</si>
  <si>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</si>
  <si>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</si>
  <si>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</si>
  <si>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</si>
  <si>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</si>
  <si>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</si>
  <si>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</si>
  <si>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</si>
  <si>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</si>
  <si>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</si>
  <si>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</si>
  <si>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</si>
  <si>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</si>
  <si>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</si>
  <si>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</si>
  <si>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</si>
  <si>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</si>
  <si>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</si>
  <si>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</si>
  <si>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</si>
  <si>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</si>
  <si>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</si>
  <si>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</si>
  <si>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</si>
  <si>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</si>
  <si>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</si>
  <si>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</si>
  <si>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</si>
  <si>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</si>
  <si>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</si>
  <si>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</si>
  <si>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</si>
  <si>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</si>
  <si>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</si>
  <si>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</si>
  <si>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</si>
  <si>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</si>
  <si>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</si>
  <si>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</si>
  <si>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</si>
  <si>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</si>
  <si>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</si>
  <si>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</si>
  <si>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</si>
  <si>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</si>
  <si>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</si>
  <si>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</si>
  <si>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</si>
  <si>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</si>
  <si>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</si>
  <si>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</si>
  <si>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</si>
  <si>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</si>
  <si>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</si>
  <si>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</si>
  <si>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</si>
  <si>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</si>
  <si>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</si>
  <si>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</si>
  <si>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</si>
  <si>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</si>
  <si>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</si>
  <si>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</si>
  <si>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</si>
  <si>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</si>
  <si>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</si>
  <si>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</si>
  <si>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</si>
  <si>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</si>
  <si>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</si>
  <si>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</si>
  <si>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</si>
  <si>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</si>
  <si>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</si>
  <si>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</si>
  <si>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</si>
  <si>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</si>
  <si>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</si>
  <si>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</si>
  <si>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</si>
  <si>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</si>
  <si>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</si>
  <si>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</si>
  <si>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</si>
  <si>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</si>
  <si>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</si>
  <si>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</si>
  <si>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</si>
  <si>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</si>
  <si>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</si>
  <si>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</si>
  <si>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</si>
  <si>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</si>
  <si>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</si>
  <si>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</si>
  <si>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</si>
  <si>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</si>
  <si>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</si>
  <si>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</si>
  <si>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</si>
  <si>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</si>
  <si>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</si>
  <si>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</si>
  <si>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</si>
  <si>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</si>
  <si>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</si>
  <si>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</si>
  <si>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</si>
  <si>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</si>
  <si>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</si>
  <si>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</si>
  <si>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</si>
  <si>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</si>
  <si>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</si>
  <si>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</si>
  <si>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</si>
  <si>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</si>
  <si>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</si>
  <si>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</si>
  <si>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</si>
  <si>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</si>
  <si>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</si>
  <si>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</si>
  <si>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</si>
  <si>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</si>
  <si>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</si>
  <si>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</si>
  <si>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</si>
  <si>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</si>
  <si>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</si>
  <si>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</si>
  <si>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</si>
  <si>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</si>
  <si>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</si>
  <si>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</si>
  <si>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</si>
  <si>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</si>
  <si>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</si>
  <si>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</si>
  <si>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</si>
  <si>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</si>
  <si>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</si>
  <si>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</si>
  <si>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</si>
  <si>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</si>
  <si>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</si>
  <si>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</si>
  <si>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</si>
  <si>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</si>
  <si>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</si>
  <si>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</si>
  <si>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</si>
  <si>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</si>
  <si>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</si>
  <si>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</si>
  <si>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</si>
  <si>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</si>
  <si>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</si>
  <si>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</si>
  <si>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</si>
  <si>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</si>
  <si>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</si>
  <si>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</si>
  <si>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</si>
  <si>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</si>
  <si>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</si>
  <si>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</si>
  <si>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</si>
  <si>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</si>
  <si>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</si>
  <si>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</si>
  <si>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</si>
  <si>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</si>
  <si>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</si>
  <si>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</si>
  <si>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</si>
  <si>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</si>
  <si>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</si>
  <si>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</si>
  <si>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</si>
  <si>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</si>
  <si>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</si>
  <si>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</si>
  <si>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</si>
  <si>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</si>
  <si>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</si>
  <si>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</si>
  <si>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</si>
  <si>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</si>
  <si>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</si>
  <si>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</si>
  <si>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</si>
  <si>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</si>
  <si>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</si>
  <si>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</si>
  <si>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</si>
  <si>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</si>
  <si>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</si>
  <si>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</si>
  <si>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</si>
  <si>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</si>
  <si>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</si>
  <si>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</si>
  <si>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</si>
  <si>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</si>
  <si>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</si>
  <si>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</si>
  <si>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</si>
  <si>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</si>
  <si>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</si>
  <si>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</si>
  <si>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</si>
  <si>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</si>
  <si>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</si>
  <si>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</si>
  <si>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</si>
  <si>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</si>
  <si>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</si>
  <si>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</si>
  <si>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</si>
  <si>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</si>
  <si>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</si>
  <si>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</si>
  <si>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</si>
  <si>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</si>
  <si>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</si>
  <si>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</si>
  <si>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</si>
  <si>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</si>
  <si>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</si>
  <si>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</si>
  <si>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</si>
  <si>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</si>
  <si>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</si>
  <si>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</si>
  <si>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</si>
  <si>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</si>
  <si>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</si>
  <si>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</si>
  <si>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</si>
  <si>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</si>
  <si>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</si>
  <si>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</si>
  <si>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</si>
  <si>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</si>
  <si>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</si>
  <si>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</si>
  <si>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</si>
  <si>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</si>
  <si>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</si>
  <si>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</si>
  <si>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</si>
  <si>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</si>
  <si>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</si>
  <si>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</si>
  <si>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</si>
  <si>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</si>
  <si>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</si>
  <si>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</si>
  <si>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</si>
  <si>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</si>
  <si>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</si>
  <si>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</si>
  <si>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</si>
  <si>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</si>
  <si>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</si>
  <si>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</si>
  <si>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</si>
  <si>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</si>
  <si>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</si>
  <si>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</si>
  <si>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</si>
  <si>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</si>
  <si>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</si>
  <si>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</si>
  <si>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</si>
  <si>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</si>
  <si>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</si>
  <si>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</si>
  <si>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</si>
  <si>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</si>
  <si>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</si>
  <si>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</si>
  <si>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</si>
  <si>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</si>
  <si>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</si>
  <si>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</si>
  <si>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</si>
  <si>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</si>
  <si>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</si>
  <si>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</si>
  <si>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</si>
  <si>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</si>
  <si>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</si>
  <si>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</si>
  <si>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</si>
  <si>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</si>
  <si>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</si>
  <si>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</si>
  <si>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</si>
  <si>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</si>
  <si>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</si>
  <si>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</si>
  <si>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</si>
  <si>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</si>
  <si>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</si>
  <si>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</si>
  <si>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</si>
  <si>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</si>
  <si>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</si>
  <si>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</si>
  <si>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</si>
  <si>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</si>
  <si>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</si>
  <si>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</si>
  <si>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</si>
  <si>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</si>
  <si>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</si>
  <si>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</si>
  <si>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</si>
  <si>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</si>
  <si>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</si>
  <si>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</si>
  <si>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</si>
  <si>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</si>
  <si>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</si>
  <si>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</si>
  <si>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</si>
  <si>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</si>
  <si>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</si>
  <si>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</si>
  <si>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</si>
  <si>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</si>
  <si>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</si>
  <si>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</si>
  <si>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</si>
  <si>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</si>
  <si>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</si>
  <si>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</si>
  <si>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</si>
  <si>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</si>
  <si>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</si>
  <si>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</si>
  <si>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</si>
  <si>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</si>
  <si>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</si>
  <si>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</si>
  <si>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</si>
  <si>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</si>
  <si>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</si>
  <si>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</si>
  <si>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</si>
  <si>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</si>
  <si>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</si>
  <si>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</si>
  <si>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</si>
  <si>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</si>
  <si>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</si>
  <si>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</si>
  <si>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</si>
  <si>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</si>
  <si>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</si>
  <si>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</si>
  <si>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</si>
  <si>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</si>
  <si>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</si>
  <si>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</si>
  <si>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</si>
  <si>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</si>
  <si>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</si>
  <si>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</si>
  <si>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</si>
  <si>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</si>
  <si>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</si>
  <si>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</si>
  <si>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</si>
  <si>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</si>
  <si>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</si>
  <si>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</si>
  <si>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</si>
  <si>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</si>
  <si>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</si>
  <si>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</si>
  <si>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</si>
  <si>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</si>
  <si>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</si>
  <si>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</si>
  <si>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</si>
  <si>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</si>
  <si>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</si>
  <si>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</si>
  <si>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</si>
  <si>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</si>
  <si>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</si>
  <si>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</si>
  <si>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</si>
  <si>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</si>
  <si>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</si>
  <si>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</si>
  <si>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</si>
  <si>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</si>
  <si>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</si>
  <si>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</si>
  <si>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</si>
  <si>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</si>
  <si>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</si>
  <si>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</si>
  <si>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</si>
  <si>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</si>
  <si>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</si>
  <si>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</si>
  <si>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</si>
  <si>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</si>
  <si>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</si>
  <si>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</si>
  <si>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</si>
  <si>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</si>
  <si>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</si>
  <si>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</si>
  <si>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</si>
  <si>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</si>
  <si>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</si>
  <si>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</si>
  <si>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</si>
  <si>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</si>
  <si>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</si>
  <si>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</si>
  <si>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</si>
  <si>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</si>
  <si>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</si>
  <si>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</si>
  <si>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</si>
  <si>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</si>
  <si>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</si>
  <si>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</si>
  <si>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</si>
  <si>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</si>
  <si>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</si>
  <si>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</si>
  <si>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</si>
  <si>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</si>
  <si>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</si>
  <si>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</si>
  <si>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</si>
  <si>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</si>
  <si>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</si>
  <si>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</si>
  <si>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</si>
  <si>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</si>
  <si>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</si>
  <si>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</si>
  <si>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</si>
  <si>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</si>
  <si>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</si>
  <si>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</si>
  <si>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</si>
  <si>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</si>
  <si>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</si>
  <si>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</si>
  <si>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</si>
  <si>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</si>
  <si>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</si>
  <si>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</si>
  <si>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</si>
  <si>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</si>
  <si>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</si>
  <si>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</si>
  <si>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</si>
  <si>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</si>
  <si>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</si>
  <si>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</si>
  <si>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</si>
  <si>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</si>
  <si>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</si>
  <si>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</si>
  <si>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</si>
  <si>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</si>
  <si>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</si>
  <si>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</si>
  <si>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</si>
  <si>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</si>
  <si>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</si>
  <si>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</si>
  <si>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</si>
  <si>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</si>
  <si>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</si>
  <si>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</si>
  <si>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</si>
  <si>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</si>
  <si>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</si>
  <si>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</si>
  <si>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</si>
  <si>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</si>
  <si>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</si>
  <si>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</si>
  <si>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</si>
  <si>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</si>
  <si>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</si>
  <si>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</si>
  <si>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</si>
  <si>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</si>
  <si>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</si>
  <si>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</si>
  <si>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</si>
  <si>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</si>
  <si>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</si>
  <si>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</si>
  <si>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</si>
  <si>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</si>
  <si>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</si>
  <si>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</si>
  <si>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</si>
  <si>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</si>
  <si>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</si>
  <si>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</si>
  <si>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</si>
  <si>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</si>
  <si>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</si>
  <si>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</si>
  <si>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</si>
  <si>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</si>
  <si>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</si>
  <si>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</si>
  <si>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</si>
  <si>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</si>
  <si>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</si>
  <si>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</si>
  <si>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</si>
  <si>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</si>
  <si>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</si>
  <si>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</si>
  <si>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</si>
  <si>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</si>
  <si>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</si>
  <si>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</si>
  <si>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</si>
  <si>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</si>
  <si>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</si>
  <si>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</si>
  <si>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</si>
  <si>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</si>
  <si>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</si>
  <si>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</si>
  <si>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</si>
  <si>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</si>
  <si>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</si>
  <si>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</si>
  <si>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</si>
  <si>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</si>
  <si>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</si>
  <si>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</si>
  <si>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</si>
  <si>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</si>
  <si>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</si>
  <si>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</si>
  <si>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</si>
  <si>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</si>
  <si>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</si>
  <si>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</si>
  <si>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</si>
  <si>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</si>
  <si>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</si>
  <si>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</si>
  <si>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</si>
  <si>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</si>
  <si>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</si>
  <si>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</si>
  <si>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</si>
  <si>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</si>
  <si>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</si>
  <si>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</si>
  <si>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</si>
  <si>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</si>
  <si>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</si>
  <si>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</si>
  <si>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</si>
  <si>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</si>
  <si>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</si>
  <si>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</si>
  <si>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</si>
  <si>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</si>
  <si>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</si>
  <si>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</si>
  <si>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</si>
  <si>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</si>
  <si>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</si>
  <si>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</si>
  <si>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</si>
  <si>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</si>
  <si>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</si>
  <si>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</si>
  <si>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</si>
  <si>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</si>
  <si>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</si>
  <si>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</si>
  <si>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</si>
  <si>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</si>
  <si>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</si>
  <si>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</si>
  <si>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</si>
  <si>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</si>
  <si>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</si>
  <si>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</si>
  <si>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</si>
  <si>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</si>
  <si>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</si>
  <si>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</si>
  <si>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</si>
  <si>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</si>
  <si>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</si>
  <si>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</si>
  <si>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</si>
  <si>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</si>
  <si>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</si>
  <si>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</si>
  <si>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</si>
  <si>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</si>
  <si>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</si>
  <si>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</si>
  <si>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</si>
  <si>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</si>
  <si>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</si>
  <si>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</si>
  <si>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</si>
  <si>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</si>
  <si>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</si>
  <si>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</si>
  <si>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</si>
  <si>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</si>
  <si>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</si>
  <si>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</si>
  <si>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</si>
  <si>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</si>
  <si>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</si>
  <si>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</si>
  <si>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</si>
  <si>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</si>
  <si>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</si>
  <si>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</si>
  <si>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</si>
  <si>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</si>
  <si>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</si>
  <si>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</si>
  <si>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</si>
  <si>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</si>
  <si>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</si>
  <si>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</si>
  <si>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</si>
  <si>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</si>
  <si>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</si>
  <si>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</si>
  <si>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</si>
  <si>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</si>
  <si>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</si>
  <si>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</si>
  <si>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</si>
  <si>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</si>
  <si>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</si>
  <si>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</si>
  <si>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</si>
  <si>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</si>
  <si>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</si>
  <si>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</si>
  <si>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</si>
  <si>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</si>
  <si>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</si>
  <si>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</si>
  <si>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</si>
  <si>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</si>
  <si>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</si>
  <si>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</si>
  <si>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</si>
  <si>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</si>
  <si>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</si>
  <si>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</si>
  <si>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</si>
  <si>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</si>
  <si>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</si>
  <si>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</si>
  <si>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</si>
  <si>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</si>
  <si>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</si>
  <si>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</si>
  <si>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</si>
  <si>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</si>
  <si>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</si>
  <si>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</si>
  <si>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</si>
  <si>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</si>
  <si>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</si>
  <si>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</si>
  <si>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</si>
  <si>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</si>
  <si>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</si>
  <si>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</si>
  <si>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</si>
  <si>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</si>
  <si>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</si>
  <si>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</si>
  <si>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</si>
  <si>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</si>
  <si>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</si>
  <si>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</si>
  <si>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</si>
  <si>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</si>
  <si>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</si>
  <si>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</si>
  <si>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</si>
  <si>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</si>
  <si>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</si>
  <si>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</si>
  <si>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</si>
  <si>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</si>
  <si>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</si>
  <si>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</si>
  <si>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</si>
  <si>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</si>
  <si>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</si>
  <si>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</si>
  <si>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</si>
  <si>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</si>
  <si>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</si>
  <si>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</si>
  <si>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</si>
  <si>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</si>
  <si>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</si>
  <si>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</si>
  <si>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</si>
  <si>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</si>
  <si>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</si>
  <si>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</si>
  <si>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</si>
  <si>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</si>
  <si>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</si>
  <si>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</si>
  <si>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</si>
  <si>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</si>
  <si>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</si>
  <si>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</si>
  <si>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</si>
  <si>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</si>
  <si>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</si>
  <si>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</si>
  <si>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</si>
  <si>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</si>
  <si>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</si>
  <si>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</si>
  <si>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</si>
  <si>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</si>
  <si>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</si>
  <si>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</si>
  <si>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</si>
  <si>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</si>
  <si>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</si>
  <si>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</si>
  <si>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</si>
  <si>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</si>
  <si>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</si>
  <si>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</si>
  <si>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</si>
  <si>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</si>
  <si>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</si>
  <si>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</si>
  <si>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</si>
  <si>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</si>
  <si>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</si>
  <si>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</si>
  <si>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</si>
  <si>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</si>
  <si>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</si>
  <si>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</si>
  <si>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</si>
  <si>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</si>
  <si>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</si>
  <si>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</si>
  <si>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</si>
  <si>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</si>
  <si>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</si>
  <si>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</si>
  <si>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</si>
  <si>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</si>
  <si>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</si>
  <si>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</si>
  <si>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</si>
  <si>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</si>
  <si>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</si>
  <si>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</si>
  <si>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</si>
  <si>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</si>
  <si>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</si>
  <si>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</si>
  <si>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</si>
  <si>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</si>
  <si>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</si>
  <si>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</si>
  <si>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</si>
  <si>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</si>
  <si>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</si>
  <si>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</si>
  <si>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</si>
  <si>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</si>
  <si>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</si>
  <si>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</si>
  <si>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</si>
  <si>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</si>
  <si>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</si>
  <si>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</si>
  <si>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</si>
  <si>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</si>
  <si>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</si>
  <si>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</si>
  <si>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</si>
  <si>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</si>
  <si>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</si>
  <si>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</si>
  <si>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</si>
  <si>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</si>
  <si>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</si>
  <si>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</si>
  <si>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</si>
  <si>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</si>
  <si>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</si>
  <si>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</si>
  <si>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</si>
  <si>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</si>
  <si>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</si>
  <si>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</si>
  <si>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</si>
  <si>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</si>
  <si>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</si>
  <si>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</si>
  <si>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</si>
  <si>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</si>
  <si>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</si>
  <si>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</si>
  <si>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</si>
  <si>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</si>
  <si>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</si>
  <si>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</si>
  <si>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</si>
  <si>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</si>
  <si>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</si>
  <si>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</si>
  <si>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</si>
  <si>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</si>
  <si>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</si>
  <si>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</si>
  <si>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</si>
  <si>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</si>
  <si>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</si>
  <si>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</si>
  <si>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</si>
  <si>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</si>
  <si>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</si>
  <si>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</si>
  <si>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</si>
  <si>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</si>
  <si>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</si>
  <si>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</si>
  <si>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</si>
  <si>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</si>
  <si>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</si>
  <si>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</si>
  <si>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</si>
  <si>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</si>
  <si>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</si>
  <si>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</si>
  <si>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</si>
  <si>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</si>
  <si>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</si>
  <si>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</si>
  <si>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</si>
  <si>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</si>
  <si>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</si>
  <si>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</si>
  <si>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</si>
  <si>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</si>
  <si>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</si>
  <si>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</si>
  <si>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</si>
  <si>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</si>
  <si>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</si>
  <si>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</si>
  <si>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</si>
  <si>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</si>
  <si>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</si>
  <si>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</si>
  <si>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</si>
  <si>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</si>
  <si>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</si>
  <si>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</si>
  <si>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</si>
  <si>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</si>
  <si>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</si>
  <si>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</si>
  <si>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</si>
  <si>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</si>
  <si>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</si>
  <si>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</si>
  <si>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</si>
  <si>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</si>
  <si>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</si>
  <si>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</si>
  <si>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</si>
  <si>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</si>
  <si>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</si>
  <si>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</si>
  <si>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</si>
  <si>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</si>
  <si>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</si>
  <si>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</si>
  <si>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</si>
  <si>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</si>
  <si>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</si>
  <si>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</si>
  <si>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</si>
  <si>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</si>
  <si>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</si>
  <si>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</si>
  <si>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</si>
  <si>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</si>
  <si>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</si>
  <si>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</si>
  <si>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</si>
  <si>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</si>
  <si>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</si>
  <si>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</si>
  <si>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</si>
  <si>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</si>
  <si>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</si>
  <si>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</si>
  <si>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</si>
  <si>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</si>
  <si>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</si>
  <si>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</si>
  <si>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</si>
  <si>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</si>
  <si>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</si>
  <si>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</si>
  <si>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</si>
  <si>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</si>
  <si>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</si>
  <si>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</si>
  <si>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</si>
  <si>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</si>
  <si>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</si>
  <si>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</si>
  <si>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</si>
  <si>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</si>
  <si>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</si>
  <si>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</si>
  <si>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</si>
  <si>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</si>
  <si>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</si>
  <si>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</si>
  <si>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</si>
  <si>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</si>
  <si>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</si>
  <si>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</si>
  <si>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</si>
  <si>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</si>
  <si>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</si>
  <si>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</si>
  <si>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</si>
  <si>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</si>
  <si>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</si>
  <si>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</si>
  <si>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</si>
  <si>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</si>
  <si>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</si>
  <si>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</si>
  <si>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</si>
  <si>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</si>
  <si>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</si>
  <si>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</si>
  <si>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</si>
  <si>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</si>
  <si>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</si>
  <si>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</si>
  <si>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</si>
  <si>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</si>
  <si>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</si>
  <si>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</si>
  <si>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</si>
  <si>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</si>
  <si>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</si>
  <si>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</si>
  <si>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</si>
  <si>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</si>
  <si>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</si>
  <si>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</si>
  <si>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</si>
  <si>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</si>
  <si>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</si>
  <si>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</si>
  <si>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</si>
  <si>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</si>
  <si>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</si>
  <si>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</si>
  <si>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</si>
  <si>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</si>
  <si>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</si>
  <si>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</si>
  <si>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</si>
  <si>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</si>
  <si>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</si>
  <si>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</si>
  <si>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</si>
  <si>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</si>
  <si>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</si>
  <si>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</si>
  <si>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</si>
  <si>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</si>
  <si>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</si>
  <si>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</si>
  <si>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</si>
  <si>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</si>
  <si>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</si>
  <si>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</si>
  <si>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</si>
  <si>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</si>
  <si>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</si>
  <si>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</si>
  <si>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</si>
  <si>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</si>
  <si>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</si>
  <si>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</si>
  <si>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</si>
  <si>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</si>
  <si>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</si>
  <si>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</si>
  <si>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</si>
  <si>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</si>
  <si>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</si>
  <si>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</si>
  <si>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</si>
  <si>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</si>
  <si>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</si>
  <si>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</si>
  <si>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</si>
  <si>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</si>
  <si>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</si>
  <si>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</si>
  <si>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</si>
  <si>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</si>
  <si>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</si>
  <si>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</si>
  <si>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</si>
  <si>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</si>
  <si>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</si>
  <si>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</si>
  <si>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</si>
  <si>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</si>
  <si>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</si>
  <si>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</si>
  <si>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</si>
  <si>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</si>
  <si>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</si>
  <si>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</si>
  <si>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</si>
  <si>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</si>
  <si>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</si>
  <si>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</si>
  <si>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</si>
  <si>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</si>
  <si>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</si>
  <si>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</si>
  <si>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</si>
  <si>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</si>
  <si>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</si>
  <si>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</si>
  <si>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</si>
  <si>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</si>
  <si>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</si>
  <si>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</si>
  <si>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</si>
  <si>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</si>
  <si>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</si>
  <si>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</si>
  <si>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</si>
  <si>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</si>
  <si>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</si>
  <si>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</si>
  <si>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</si>
  <si>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</si>
  <si>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</si>
  <si>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</si>
  <si>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</si>
  <si>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</si>
  <si>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</si>
  <si>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</si>
  <si>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</si>
  <si>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</si>
  <si>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</si>
  <si>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</si>
  <si>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</si>
  <si>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</si>
  <si>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</si>
  <si>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</si>
  <si>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</si>
  <si>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</si>
  <si>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</si>
  <si>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</si>
  <si>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</si>
  <si>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</si>
  <si>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</si>
  <si>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</si>
  <si>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</si>
  <si>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</si>
  <si>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</si>
  <si>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</si>
  <si>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</si>
  <si>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</si>
  <si>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</si>
  <si>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</si>
  <si>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</si>
  <si>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</si>
  <si>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</si>
  <si>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</si>
  <si>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</si>
  <si>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</si>
  <si>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</si>
  <si>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</si>
  <si>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</si>
  <si>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</si>
  <si>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</si>
  <si>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</si>
  <si>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</si>
  <si>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</si>
  <si>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</si>
  <si>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</si>
  <si>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</si>
  <si>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</si>
  <si>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</si>
  <si>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</si>
  <si>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</si>
  <si>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</si>
  <si>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</si>
  <si>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</si>
  <si>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</si>
  <si>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</si>
  <si>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</si>
  <si>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</si>
  <si>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</si>
  <si>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</si>
  <si>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</si>
  <si>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</si>
  <si>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</si>
  <si>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</si>
  <si>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</si>
  <si>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</si>
  <si>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</si>
  <si>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</si>
  <si>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</si>
  <si>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</si>
  <si>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</si>
  <si>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</si>
  <si>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</si>
  <si>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</si>
  <si>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</si>
  <si>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</si>
  <si>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</si>
  <si>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</si>
  <si>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</si>
  <si>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</si>
  <si>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</si>
  <si>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</si>
  <si>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</si>
  <si>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</si>
  <si>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</si>
  <si>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</si>
  <si>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</si>
  <si>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</si>
  <si>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</si>
  <si>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</si>
  <si>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</si>
  <si>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</si>
  <si>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</si>
  <si>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</si>
  <si>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</si>
  <si>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</si>
  <si>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</si>
  <si>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</si>
  <si>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</si>
  <si>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</si>
  <si>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</si>
  <si>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</si>
  <si>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</si>
  <si>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</si>
  <si>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</si>
  <si>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</si>
  <si>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</si>
  <si>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</si>
  <si>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</si>
  <si>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</si>
  <si>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</si>
  <si>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</si>
  <si>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</si>
  <si>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</si>
  <si>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</si>
  <si>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</si>
  <si>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</si>
  <si>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</si>
  <si>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</si>
  <si>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</si>
  <si>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</si>
  <si>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</si>
  <si>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</si>
  <si>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</si>
  <si>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</si>
  <si>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</si>
  <si>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</si>
  <si>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</si>
  <si>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</si>
  <si>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</si>
  <si>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</si>
  <si>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</si>
  <si>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</si>
  <si>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</si>
  <si>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</si>
  <si>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</si>
  <si>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</si>
  <si>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</si>
  <si>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</si>
  <si>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</si>
  <si>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</si>
  <si>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</si>
  <si>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</si>
  <si>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</si>
  <si>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</si>
  <si>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</si>
  <si>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</si>
  <si>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</si>
  <si>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</si>
  <si>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</si>
  <si>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</si>
  <si>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</si>
  <si>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</si>
  <si>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</si>
  <si>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</si>
  <si>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</si>
  <si>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</si>
  <si>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</si>
  <si>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</si>
  <si>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</si>
  <si>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</si>
  <si>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</si>
  <si>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</si>
  <si>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</si>
  <si>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</si>
  <si>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</si>
  <si>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</si>
  <si>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</si>
  <si>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</si>
  <si>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</si>
  <si>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</si>
  <si>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</si>
  <si>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</si>
  <si>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</si>
  <si>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</si>
  <si>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</si>
  <si>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</si>
  <si>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</si>
  <si>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</si>
  <si>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</si>
  <si>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</si>
  <si>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</si>
  <si>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</si>
  <si>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</si>
  <si>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</si>
  <si>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</si>
  <si>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</si>
  <si>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</si>
  <si>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</si>
  <si>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</si>
  <si>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</si>
  <si>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</si>
  <si>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</si>
  <si>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</si>
  <si>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</si>
  <si>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</si>
  <si>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</si>
  <si>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</si>
  <si>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</si>
  <si>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</si>
  <si>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</si>
  <si>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</si>
  <si>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</si>
  <si>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</si>
  <si>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</si>
  <si>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</si>
  <si>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</si>
  <si>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</si>
  <si>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</si>
  <si>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</si>
  <si>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</si>
  <si>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</si>
  <si>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</si>
  <si>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</si>
  <si>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</si>
  <si>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</si>
  <si>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</si>
  <si>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</si>
  <si>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</si>
  <si>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</si>
  <si>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</si>
  <si>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</si>
  <si>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</si>
  <si>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</si>
  <si>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</si>
  <si>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</si>
  <si>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</si>
  <si>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</si>
  <si>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</si>
  <si>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</si>
  <si>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</si>
  <si>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</si>
  <si>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</si>
  <si>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</si>
  <si>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</si>
  <si>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</si>
  <si>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</si>
  <si>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</si>
  <si>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</si>
  <si>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</si>
  <si>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</si>
  <si>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</si>
  <si>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</si>
  <si>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</si>
  <si>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</si>
  <si>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</si>
  <si>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</si>
  <si>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</si>
  <si>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</si>
  <si>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</si>
  <si>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</si>
  <si>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</si>
  <si>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</si>
  <si>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</si>
  <si>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</si>
  <si>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</si>
  <si>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</si>
  <si>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</si>
  <si>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</si>
  <si>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</si>
  <si>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</si>
  <si>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</si>
  <si>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</si>
  <si>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</si>
  <si>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</si>
  <si>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</si>
  <si>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</si>
  <si>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</si>
  <si>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</si>
  <si>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</si>
  <si>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</si>
  <si>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</si>
  <si>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</si>
  <si>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</si>
  <si>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</si>
  <si>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</si>
  <si>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</si>
  <si>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</si>
  <si>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</si>
  <si>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</si>
  <si>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</si>
  <si>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</si>
  <si>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</si>
  <si>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</si>
  <si>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</si>
  <si>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</si>
  <si>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</si>
  <si>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</si>
  <si>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</si>
  <si>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</si>
  <si>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</si>
  <si>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</si>
  <si>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</si>
  <si>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</si>
  <si>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</si>
  <si>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</si>
  <si>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</si>
  <si>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</si>
  <si>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</si>
  <si>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</si>
  <si>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</si>
  <si>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</si>
  <si>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</si>
  <si>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</si>
  <si>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</si>
  <si>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</si>
  <si>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</si>
  <si>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</si>
  <si>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</si>
  <si>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</si>
  <si>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</si>
  <si>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</si>
  <si>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</si>
  <si>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</si>
  <si>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</si>
  <si>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</si>
  <si>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</si>
  <si>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</si>
  <si>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</si>
  <si>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</si>
  <si>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</si>
  <si>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</si>
  <si>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</si>
  <si>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</si>
  <si>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</si>
  <si>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</si>
  <si>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</si>
  <si>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</si>
  <si>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</si>
  <si>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</si>
  <si>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</si>
  <si>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</si>
  <si>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</si>
  <si>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</si>
  <si>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</si>
  <si>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</si>
  <si>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</si>
  <si>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</si>
  <si>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</si>
  <si>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</si>
  <si>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</si>
  <si>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</si>
  <si>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</si>
  <si>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</si>
  <si>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</si>
  <si>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</si>
  <si>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</si>
  <si>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</si>
  <si>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</si>
  <si>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</si>
  <si>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</si>
  <si>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</si>
  <si>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</si>
  <si>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</si>
  <si>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</si>
  <si>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</si>
  <si>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</si>
  <si>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</si>
  <si>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</si>
  <si>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</si>
  <si>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</si>
  <si>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</si>
  <si>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</si>
  <si>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</si>
  <si>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</si>
  <si>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</si>
  <si>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</si>
  <si>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</si>
  <si>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</si>
  <si>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</si>
  <si>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</si>
  <si>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</si>
  <si>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</si>
  <si>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</si>
  <si>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</si>
  <si>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</si>
  <si>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</si>
  <si>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</si>
  <si>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</si>
  <si>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</si>
  <si>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</si>
  <si>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</si>
  <si>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</si>
  <si>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</si>
  <si>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</si>
  <si>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</si>
  <si>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</si>
  <si>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</si>
  <si>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</si>
  <si>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</si>
  <si>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</si>
  <si>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</si>
  <si>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</si>
  <si>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</si>
  <si>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</si>
  <si>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</si>
  <si>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</si>
  <si>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</si>
  <si>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</si>
  <si>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</si>
  <si>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</si>
  <si>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</si>
  <si>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</si>
  <si>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</si>
  <si>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</si>
  <si>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</si>
  <si>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</si>
  <si>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</si>
  <si>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</si>
  <si>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</si>
  <si>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</si>
  <si>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</si>
  <si>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</si>
  <si>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</si>
  <si>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</si>
  <si>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</si>
  <si>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</si>
  <si>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</si>
  <si>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</si>
  <si>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</si>
  <si>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</si>
  <si>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</si>
  <si>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</si>
  <si>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</si>
  <si>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</si>
  <si>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</si>
  <si>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</si>
  <si>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</si>
  <si>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</si>
  <si>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</si>
  <si>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</si>
  <si>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</si>
  <si>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</si>
  <si>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</si>
  <si>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</si>
  <si>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</si>
  <si>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</si>
  <si>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</si>
  <si>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</si>
  <si>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</si>
  <si>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</si>
  <si>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</si>
  <si>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</si>
  <si>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</si>
  <si>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</si>
  <si>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</si>
  <si>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</si>
  <si>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</si>
  <si>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</si>
  <si>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</si>
  <si>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</si>
  <si>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</si>
  <si>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</si>
  <si>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</si>
  <si>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</si>
  <si>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</si>
  <si>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</si>
  <si>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</si>
  <si>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</si>
  <si>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</si>
  <si>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</si>
  <si>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</si>
  <si>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</si>
  <si>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</si>
  <si>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</si>
  <si>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</si>
  <si>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</si>
  <si>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</si>
  <si>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</si>
  <si>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</si>
  <si>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</si>
  <si>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</si>
  <si>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</si>
  <si>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</si>
  <si>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</si>
  <si>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</si>
  <si>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</si>
  <si>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</si>
  <si>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</si>
  <si>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</si>
  <si>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</si>
  <si>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</si>
  <si>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</si>
  <si>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</si>
  <si>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</si>
  <si>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</si>
  <si>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</si>
  <si>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</si>
  <si>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</si>
  <si>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</si>
  <si>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</si>
  <si>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</si>
  <si>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</si>
  <si>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</si>
  <si>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</si>
  <si>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</si>
  <si>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</si>
  <si>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</si>
  <si>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</si>
  <si>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</si>
  <si>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</si>
  <si>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</si>
  <si>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</si>
  <si>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</si>
  <si>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</si>
  <si>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</si>
  <si>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</si>
  <si>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</si>
  <si>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</si>
  <si>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</si>
  <si>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</si>
  <si>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</si>
  <si>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</si>
  <si>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</si>
  <si>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</si>
  <si>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</si>
  <si>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</si>
  <si>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</si>
  <si>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</si>
  <si>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</si>
  <si>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</si>
  <si>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</si>
  <si>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</si>
  <si>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</si>
  <si>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</si>
  <si>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</si>
  <si>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</si>
  <si>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</si>
  <si>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</si>
  <si>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</si>
  <si>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</si>
  <si>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</si>
  <si>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</si>
  <si>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</si>
  <si>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</si>
  <si>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</si>
  <si>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</si>
  <si>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</si>
  <si>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</si>
  <si>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</si>
  <si>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</si>
  <si>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</si>
  <si>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</si>
  <si>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</si>
  <si>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</si>
  <si>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</si>
  <si>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</si>
  <si>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</si>
  <si>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</si>
  <si>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</si>
  <si>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</si>
  <si>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</si>
  <si>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</si>
  <si>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</si>
  <si>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</si>
  <si>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</si>
  <si>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</si>
  <si>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</si>
  <si>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</si>
  <si>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</si>
  <si>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</si>
  <si>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</si>
  <si>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</si>
  <si>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</si>
  <si>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</si>
  <si>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</si>
  <si>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</si>
  <si>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</si>
  <si>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</si>
  <si>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</si>
  <si>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</si>
  <si>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</si>
  <si>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</si>
  <si>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</si>
  <si>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</si>
  <si>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</si>
  <si>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</si>
  <si>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</si>
  <si>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</si>
  <si>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</si>
  <si>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</si>
  <si>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</si>
  <si>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</si>
  <si>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</si>
  <si>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</si>
  <si>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</si>
  <si>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</si>
  <si>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</si>
  <si>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</si>
  <si>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</si>
  <si>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</si>
  <si>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</si>
  <si>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</si>
  <si>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</si>
  <si>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</si>
  <si>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</si>
  <si>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</si>
  <si>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</si>
  <si>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</si>
  <si>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</si>
  <si>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</si>
  <si>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</si>
  <si>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</si>
  <si>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</si>
  <si>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</si>
  <si>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</si>
  <si>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</si>
  <si>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</si>
  <si>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</si>
  <si>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</si>
  <si>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</si>
  <si>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</si>
  <si>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</si>
  <si>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</si>
  <si>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</si>
  <si>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</si>
  <si>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</si>
  <si>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</si>
  <si>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</si>
  <si>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</si>
  <si>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</si>
  <si>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</si>
  <si>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</si>
  <si>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</si>
  <si>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</si>
  <si>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</si>
  <si>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</si>
  <si>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</si>
  <si>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</si>
  <si>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</si>
  <si>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</si>
  <si>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</si>
  <si>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</si>
  <si>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</si>
  <si>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</si>
  <si>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</si>
  <si>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</si>
  <si>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</si>
  <si>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</si>
  <si>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</si>
  <si>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</si>
  <si>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</si>
  <si>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</si>
  <si>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</si>
  <si>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</si>
  <si>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</si>
  <si>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</si>
  <si>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</si>
  <si>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</si>
  <si>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</si>
  <si>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</si>
  <si>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</si>
  <si>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</si>
  <si>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</si>
  <si>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</si>
  <si>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</si>
  <si>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</si>
  <si>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</si>
  <si>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</si>
  <si>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</si>
  <si>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</si>
  <si>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</si>
  <si>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</si>
  <si>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</si>
  <si>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</si>
  <si>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</si>
  <si>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</si>
  <si>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</si>
  <si>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</si>
  <si>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</si>
  <si>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</si>
  <si>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</si>
  <si>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</si>
  <si>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</si>
  <si>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</si>
  <si>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</si>
  <si>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</si>
  <si>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</si>
  <si>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</si>
  <si>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</si>
  <si>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</si>
  <si>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</si>
  <si>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</si>
  <si>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</si>
  <si>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</si>
  <si>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</si>
  <si>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</si>
  <si>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</si>
  <si>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</si>
  <si>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</si>
  <si>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</si>
  <si>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</si>
  <si>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</si>
  <si>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</si>
  <si>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</si>
  <si>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</si>
  <si>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</si>
  <si>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</si>
  <si>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</si>
  <si>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</si>
  <si>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</si>
  <si>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</si>
  <si>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</si>
  <si>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</si>
  <si>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</si>
  <si>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</si>
  <si>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</si>
  <si>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</si>
  <si>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</si>
  <si>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</si>
  <si>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</si>
  <si>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</si>
  <si>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</si>
  <si>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</si>
  <si>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</si>
  <si>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</si>
  <si>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</si>
  <si>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</si>
  <si>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</si>
  <si>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</si>
  <si>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</si>
  <si>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</si>
  <si>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</si>
  <si>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</si>
  <si>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</si>
  <si>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</si>
  <si>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</si>
  <si>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</si>
  <si>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</si>
  <si>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</si>
  <si>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</si>
  <si>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</si>
  <si>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</si>
  <si>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</si>
  <si>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</si>
  <si>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</si>
  <si>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</si>
  <si>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</si>
  <si>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</si>
  <si>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</si>
  <si>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</si>
  <si>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</si>
  <si>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</si>
  <si>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</si>
  <si>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</si>
  <si>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</si>
  <si>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</si>
  <si>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</si>
  <si>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</si>
  <si>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</si>
  <si>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</si>
  <si>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</si>
  <si>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</si>
  <si>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</si>
  <si>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</si>
  <si>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</si>
  <si>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</si>
  <si>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</si>
  <si>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</si>
  <si>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</si>
  <si>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</si>
  <si>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</si>
  <si>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</si>
  <si>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</si>
  <si>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</si>
  <si>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</si>
  <si>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</si>
  <si>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</si>
  <si>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</si>
  <si>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</si>
  <si>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</si>
  <si>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</si>
  <si>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</si>
  <si>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</si>
  <si>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</si>
  <si>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</si>
  <si>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</si>
  <si>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</si>
  <si>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</si>
  <si>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</si>
  <si>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</si>
  <si>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</si>
  <si>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</si>
  <si>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</si>
  <si>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</si>
  <si>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</si>
  <si>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</si>
  <si>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</si>
  <si>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</si>
  <si>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</si>
  <si>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</si>
  <si>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</si>
  <si>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</si>
  <si>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</si>
  <si>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</si>
  <si>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</si>
  <si>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</si>
  <si>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</si>
  <si>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</si>
  <si>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</si>
  <si>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</si>
  <si>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</si>
  <si>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</si>
  <si>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</si>
  <si>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</si>
  <si>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</si>
  <si>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</si>
  <si>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</si>
  <si>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</si>
  <si>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</si>
  <si>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</si>
  <si>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</si>
  <si>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</si>
  <si>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</si>
  <si>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</si>
  <si>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</si>
  <si>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</si>
  <si>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</si>
  <si>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</si>
  <si>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</si>
  <si>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</si>
  <si>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</si>
  <si>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</si>
  <si>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</si>
  <si>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</si>
  <si>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</si>
  <si>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</si>
  <si>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</si>
  <si>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</si>
  <si>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</si>
  <si>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</si>
  <si>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</si>
  <si>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</si>
  <si>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</si>
  <si>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</si>
  <si>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</si>
  <si>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</si>
  <si>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</si>
  <si>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</si>
  <si>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</si>
  <si>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</si>
  <si>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</si>
  <si>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</si>
  <si>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</si>
  <si>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</si>
  <si>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</si>
  <si>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</si>
  <si>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</si>
  <si>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</si>
  <si>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</si>
  <si>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</si>
  <si>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</si>
  <si>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</si>
  <si>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</si>
  <si>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</si>
  <si>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</si>
  <si>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</si>
  <si>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</si>
  <si>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</si>
  <si>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</si>
  <si>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</si>
  <si>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</si>
  <si>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</si>
  <si>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</si>
  <si>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</si>
  <si>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</si>
  <si>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</si>
  <si>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</si>
  <si>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</si>
  <si>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</si>
  <si>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</si>
  <si>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</si>
  <si>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</si>
  <si>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</si>
  <si>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</si>
  <si>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</si>
  <si>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</si>
  <si>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</si>
  <si>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</si>
  <si>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</si>
  <si>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</si>
  <si>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</si>
  <si>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</si>
  <si>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</si>
  <si>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</si>
  <si>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</si>
  <si>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</si>
  <si>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</si>
  <si>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</si>
  <si>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</si>
  <si>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</si>
  <si>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</si>
  <si>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</si>
  <si>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</si>
  <si>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</si>
  <si>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</si>
  <si>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</si>
  <si>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</si>
  <si>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</si>
  <si>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</si>
  <si>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</si>
  <si>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</si>
  <si>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</si>
  <si>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</si>
  <si>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</si>
  <si>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</si>
  <si>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</si>
  <si>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</si>
  <si>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</si>
  <si>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</si>
  <si>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</si>
  <si>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</si>
  <si>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</si>
  <si>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</si>
  <si>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</si>
  <si>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</si>
  <si>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</si>
  <si>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</si>
  <si>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</si>
  <si>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</si>
  <si>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</si>
  <si>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</si>
  <si>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</si>
  <si>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</si>
  <si>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</si>
  <si>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</si>
  <si>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</si>
  <si>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</si>
  <si>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</si>
  <si>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</si>
  <si>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</si>
  <si>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</si>
  <si>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</si>
  <si>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</si>
  <si>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</si>
  <si>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</si>
  <si>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</si>
  <si>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</si>
  <si>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</si>
  <si>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</si>
  <si>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</si>
  <si>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</si>
  <si>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</si>
  <si>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</si>
  <si>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</si>
  <si>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</si>
  <si>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</si>
  <si>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</si>
  <si>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</si>
  <si>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</si>
  <si>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</si>
  <si>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</si>
  <si>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</si>
  <si>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</si>
  <si>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</si>
  <si>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</si>
  <si>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</si>
  <si>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</si>
  <si>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</si>
  <si>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</si>
  <si>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</si>
  <si>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</si>
  <si>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</si>
  <si>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</si>
  <si>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</si>
  <si>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</si>
  <si>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</si>
  <si>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</si>
  <si>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</si>
  <si>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</si>
  <si>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</si>
  <si>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</si>
  <si>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</si>
  <si>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</si>
  <si>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</si>
  <si>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</si>
  <si>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</si>
  <si>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</si>
  <si>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</si>
  <si>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</si>
  <si>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</si>
  <si>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</si>
  <si>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</si>
  <si>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</si>
  <si>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</si>
  <si>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</si>
  <si>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</si>
  <si>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</si>
  <si>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</si>
  <si>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</si>
  <si>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</si>
  <si>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</si>
  <si>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</si>
  <si>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</si>
  <si>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</si>
  <si>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</si>
  <si>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</si>
  <si>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</si>
  <si>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</si>
  <si>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</si>
  <si>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</si>
  <si>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</si>
  <si>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</si>
  <si>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</si>
  <si>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</si>
  <si>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</si>
  <si>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</si>
  <si>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</si>
  <si>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</si>
  <si>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</si>
  <si>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</si>
  <si>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</si>
  <si>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</si>
  <si>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</si>
  <si>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</si>
  <si>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</si>
  <si>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</si>
  <si>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</si>
  <si>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</si>
  <si>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</si>
  <si>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</si>
  <si>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</si>
  <si>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</si>
  <si>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</si>
  <si>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</si>
  <si>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</si>
  <si>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</si>
  <si>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</si>
  <si>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</si>
  <si>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</si>
  <si>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</si>
  <si>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</si>
  <si>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</si>
  <si>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</si>
  <si>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</si>
  <si>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</si>
  <si>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</si>
  <si>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</si>
  <si>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</si>
  <si>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</si>
  <si>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</si>
  <si>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</si>
  <si>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</si>
  <si>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</si>
  <si>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</si>
  <si>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</si>
  <si>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</si>
  <si>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</si>
  <si>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</si>
  <si>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</si>
  <si>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</si>
  <si>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</si>
  <si>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</si>
  <si>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</si>
  <si>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</si>
  <si>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</si>
  <si>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</si>
  <si>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</si>
  <si>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</si>
  <si>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</si>
  <si>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</si>
  <si>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</si>
  <si>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</si>
  <si>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</si>
  <si>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</si>
  <si>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</si>
  <si>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</si>
  <si>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</si>
  <si>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</si>
  <si>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</si>
  <si>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</si>
  <si>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</si>
  <si>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</si>
  <si>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</si>
  <si>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</si>
  <si>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</si>
  <si>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</si>
  <si>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</si>
  <si>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</si>
  <si>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</si>
  <si>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</si>
  <si>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</si>
  <si>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</si>
  <si>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</si>
  <si>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</si>
  <si>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</si>
  <si>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</si>
  <si>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</si>
  <si>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</si>
  <si>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</si>
  <si>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</si>
  <si>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</si>
  <si>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</si>
  <si>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</si>
  <si>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</si>
  <si>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</si>
  <si>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</si>
  <si>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</si>
  <si>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</si>
  <si>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</si>
  <si>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</si>
  <si>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</si>
  <si>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</si>
  <si>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</si>
  <si>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</si>
  <si>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</si>
  <si>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</si>
  <si>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</si>
  <si>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</si>
  <si>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</si>
  <si>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</si>
  <si>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</si>
  <si>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</si>
  <si>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</si>
  <si>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</si>
  <si>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</si>
  <si>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</si>
  <si>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</si>
  <si>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</si>
  <si>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</si>
  <si>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</si>
  <si>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</si>
  <si>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</si>
  <si>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</si>
  <si>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</si>
  <si>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</si>
  <si>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</si>
  <si>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</si>
  <si>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</si>
  <si>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</si>
  <si>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</si>
  <si>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</si>
  <si>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</si>
  <si>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</si>
  <si>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</si>
  <si>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</si>
  <si>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</si>
  <si>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</si>
  <si>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</si>
  <si>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</si>
  <si>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</si>
  <si>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</si>
  <si>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</si>
  <si>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</si>
  <si>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</si>
  <si>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</si>
  <si>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</si>
  <si>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</si>
  <si>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</si>
  <si>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</si>
  <si>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</si>
  <si>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</si>
  <si>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</si>
  <si>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</si>
  <si>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</si>
  <si>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</si>
  <si>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</si>
  <si>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</si>
  <si>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</si>
  <si>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</si>
  <si>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</si>
  <si>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</si>
  <si>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</si>
  <si>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</si>
  <si>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</si>
  <si>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</si>
  <si>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</si>
  <si>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</si>
  <si>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</si>
  <si>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</si>
  <si>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</si>
  <si>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</si>
  <si>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</si>
  <si>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</si>
  <si>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</si>
  <si>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</si>
  <si>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</si>
  <si>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</si>
  <si>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</si>
  <si>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</si>
  <si>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</si>
  <si>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</si>
  <si>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</si>
  <si>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</si>
  <si>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</si>
  <si>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</si>
  <si>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</si>
  <si>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</si>
  <si>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</si>
  <si>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</si>
  <si>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</si>
  <si>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</si>
  <si>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</si>
  <si>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</si>
  <si>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</si>
  <si>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</si>
  <si>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</si>
  <si>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</si>
  <si>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</si>
  <si>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</si>
  <si>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</si>
  <si>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</si>
  <si>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</si>
  <si>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</si>
  <si>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</si>
  <si>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</si>
  <si>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</si>
  <si>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</si>
  <si>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</si>
  <si>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</si>
  <si>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</si>
  <si>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</si>
  <si>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</si>
  <si>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</si>
  <si>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</si>
  <si>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</si>
  <si>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</si>
  <si>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</si>
  <si>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</si>
  <si>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</si>
  <si>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</si>
  <si>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</si>
  <si>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</si>
  <si>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</si>
  <si>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</si>
  <si>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</si>
  <si>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</si>
  <si>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</si>
  <si>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</si>
  <si>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</si>
  <si>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</si>
  <si>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</si>
  <si>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</si>
  <si>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</si>
  <si>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</si>
  <si>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</si>
  <si>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</si>
  <si>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</si>
  <si>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</si>
  <si>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</si>
  <si>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</si>
  <si>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</si>
  <si>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</si>
  <si>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</si>
  <si>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</si>
  <si>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</si>
  <si>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</si>
  <si>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</si>
  <si>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</si>
  <si>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</si>
  <si>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</si>
  <si>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</si>
  <si>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</si>
  <si>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</si>
  <si>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</si>
  <si>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</si>
  <si>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</si>
  <si>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</si>
  <si>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</si>
  <si>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</si>
  <si>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</si>
  <si>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</si>
  <si>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</si>
  <si>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</si>
  <si>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</si>
  <si>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</si>
  <si>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</si>
  <si>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</si>
  <si>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</si>
  <si>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</si>
  <si>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</si>
  <si>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</si>
  <si>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</si>
  <si>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</si>
  <si>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</si>
  <si>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</si>
  <si>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</si>
  <si>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</si>
  <si>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</si>
  <si>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</si>
  <si>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</si>
  <si>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</si>
  <si>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</si>
  <si>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</si>
  <si>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</si>
  <si>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</si>
  <si>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</si>
  <si>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</si>
  <si>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</si>
  <si>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</si>
  <si>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</si>
  <si>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</si>
  <si>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</si>
  <si>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</si>
  <si>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</si>
  <si>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</si>
  <si>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</si>
  <si>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</si>
  <si>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</si>
  <si>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</si>
  <si>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</si>
  <si>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</si>
  <si>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</si>
  <si>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</si>
  <si>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</si>
  <si>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</si>
  <si>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</si>
  <si>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</si>
  <si>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</si>
  <si>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</si>
  <si>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</si>
  <si>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</si>
  <si>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</si>
  <si>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</si>
  <si>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</si>
  <si>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</si>
  <si>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</si>
  <si>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</si>
  <si>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</si>
  <si>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</si>
  <si>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</si>
  <si>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</si>
  <si>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</si>
  <si>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</si>
  <si>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</si>
  <si>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</si>
  <si>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</si>
  <si>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</si>
  <si>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</si>
  <si>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</si>
  <si>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</si>
  <si>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</si>
  <si>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</si>
  <si>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</si>
  <si>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</si>
  <si>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</si>
  <si>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</si>
  <si>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</si>
  <si>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</si>
  <si>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</si>
  <si>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</si>
  <si>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</si>
  <si>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</si>
  <si>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</si>
  <si>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</si>
  <si>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</si>
  <si>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</si>
  <si>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</si>
  <si>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</si>
  <si>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</si>
  <si>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</si>
  <si>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</si>
  <si>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</si>
  <si>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</si>
  <si>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</si>
  <si>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</si>
  <si>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</si>
  <si>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</si>
  <si>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</si>
  <si>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</si>
  <si>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</si>
  <si>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</si>
  <si>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</si>
  <si>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</si>
  <si>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</si>
  <si>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</si>
  <si>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</si>
  <si>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</si>
  <si>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</si>
  <si>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</si>
  <si>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</si>
  <si>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</si>
  <si>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</si>
  <si>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</si>
  <si>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</si>
  <si>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</si>
  <si>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</si>
  <si>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</si>
  <si>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</si>
  <si>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</si>
  <si>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</si>
  <si>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</si>
  <si>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</si>
  <si>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</si>
  <si>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</si>
  <si>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</si>
  <si>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</si>
  <si>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</si>
  <si>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</si>
  <si>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</si>
  <si>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</si>
  <si>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</si>
  <si>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</si>
  <si>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</si>
  <si>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</si>
  <si>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</si>
  <si>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</si>
  <si>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</si>
  <si>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</si>
  <si>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</si>
  <si>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</si>
  <si>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</si>
  <si>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</si>
  <si>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</si>
  <si>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</si>
  <si>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</si>
  <si>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</si>
  <si>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</si>
  <si>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</si>
  <si>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</si>
  <si>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</si>
  <si>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</si>
  <si>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</si>
  <si>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</si>
  <si>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</si>
  <si>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</si>
  <si>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</si>
  <si>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</si>
  <si>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</si>
  <si>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</si>
  <si>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</si>
  <si>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</si>
  <si>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</si>
  <si>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</si>
  <si>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</si>
  <si>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</si>
  <si>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</si>
  <si>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</si>
  <si>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</si>
  <si>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</si>
  <si>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</si>
  <si>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</si>
  <si>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</si>
  <si>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</si>
  <si>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</si>
  <si>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</si>
  <si>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</si>
  <si>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</si>
  <si>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</si>
  <si>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</si>
  <si>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</si>
  <si>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</si>
  <si>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</si>
  <si>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</si>
  <si>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</si>
  <si>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</si>
  <si>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</si>
  <si>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</si>
  <si>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</si>
  <si>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</si>
  <si>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</si>
  <si>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</si>
  <si>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</si>
  <si>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</si>
  <si>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</si>
  <si>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</si>
  <si>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</si>
  <si>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</si>
  <si>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</si>
  <si>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</si>
  <si>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</si>
  <si>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</si>
  <si>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</si>
  <si>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</si>
  <si>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</si>
  <si>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</si>
  <si>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</si>
  <si>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</si>
  <si>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</si>
  <si>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</si>
  <si>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</si>
  <si>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</si>
  <si>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</si>
  <si>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</si>
  <si>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</si>
  <si>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</si>
  <si>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</si>
  <si>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</si>
  <si>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</si>
  <si>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</si>
  <si>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</si>
  <si>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</si>
  <si>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</si>
  <si>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</si>
  <si>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</si>
  <si>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</si>
  <si>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</si>
  <si>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</si>
  <si>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</si>
  <si>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</si>
  <si>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</si>
  <si>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</si>
  <si>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</si>
  <si>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</si>
  <si>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</si>
  <si>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</si>
  <si>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</si>
  <si>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</si>
  <si>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</si>
  <si>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</si>
  <si>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</si>
  <si>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</si>
  <si>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</si>
  <si>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</si>
  <si>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</si>
  <si>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</si>
  <si>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</si>
  <si>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</si>
  <si>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</si>
  <si>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</si>
  <si>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</si>
  <si>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</si>
  <si>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</si>
  <si>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</si>
  <si>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</si>
  <si>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</si>
  <si>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</si>
  <si>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</si>
  <si>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</si>
  <si>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</si>
  <si>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</si>
  <si>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</si>
  <si>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</si>
  <si>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</si>
  <si>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</si>
  <si>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</si>
  <si>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</si>
  <si>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</si>
  <si>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</si>
  <si>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</si>
  <si>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</si>
  <si>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</si>
  <si>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</si>
  <si>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</si>
  <si>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</si>
  <si>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</si>
  <si>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</si>
  <si>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</si>
  <si>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</si>
  <si>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</si>
  <si>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</si>
  <si>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</si>
  <si>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</si>
  <si>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</si>
  <si>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</si>
  <si>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</si>
  <si>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</si>
  <si>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</si>
  <si>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</si>
  <si>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</si>
  <si>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</si>
  <si>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</si>
  <si>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</si>
  <si>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</si>
  <si>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</si>
  <si>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</si>
  <si>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</si>
  <si>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</si>
  <si>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</si>
  <si>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</si>
  <si>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</si>
  <si>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</si>
  <si>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</si>
  <si>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</si>
  <si>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</si>
  <si>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</si>
  <si>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</si>
  <si>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</si>
  <si>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</si>
  <si>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</si>
  <si>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</si>
  <si>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</si>
  <si>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</si>
  <si>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</si>
  <si>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</si>
  <si>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</si>
  <si>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</si>
  <si>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</si>
  <si>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</si>
  <si>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</si>
  <si>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</si>
  <si>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</si>
  <si>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</si>
  <si>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</si>
  <si>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</si>
  <si>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</si>
  <si>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</si>
  <si>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</si>
  <si>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</si>
  <si>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</si>
  <si>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</si>
  <si>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</si>
  <si>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</si>
  <si>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</si>
  <si>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</si>
  <si>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</si>
  <si>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</si>
  <si>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</si>
  <si>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</si>
  <si>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</si>
  <si>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</si>
  <si>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</si>
  <si>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</si>
  <si>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</si>
  <si>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</si>
  <si>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</si>
  <si>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</si>
  <si>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</si>
  <si>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</si>
  <si>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</si>
  <si>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</si>
  <si>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</si>
  <si>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</si>
  <si>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</si>
  <si>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</si>
  <si>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</si>
  <si>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</si>
  <si>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</si>
  <si>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</si>
  <si>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</si>
  <si>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</si>
  <si>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</si>
  <si>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</si>
  <si>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</si>
  <si>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</si>
  <si>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</si>
  <si>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</si>
  <si>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</si>
  <si>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</si>
  <si>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</si>
  <si>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</si>
  <si>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</si>
  <si>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</si>
  <si>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</si>
  <si>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</si>
  <si>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</si>
  <si>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</si>
  <si>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</si>
  <si>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</si>
  <si>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</si>
  <si>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</si>
  <si>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</si>
  <si>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</si>
  <si>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</si>
  <si>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</si>
  <si>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</si>
  <si>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</si>
  <si>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</si>
  <si>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</si>
  <si>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</si>
  <si>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</si>
  <si>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</si>
  <si>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</si>
  <si>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</si>
  <si>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</si>
  <si>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</si>
  <si>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</si>
  <si>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</si>
  <si>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</si>
  <si>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</si>
  <si>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</si>
  <si>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</si>
  <si>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</si>
  <si>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</si>
  <si>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</si>
  <si>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</si>
  <si>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</si>
  <si>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</si>
  <si>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</si>
  <si>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</si>
  <si>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</si>
  <si>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</si>
  <si>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</si>
  <si>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</si>
  <si>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</si>
  <si>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</si>
  <si>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</si>
  <si>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</si>
  <si>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</si>
  <si>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</si>
  <si>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</si>
  <si>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</si>
  <si>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</si>
  <si>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</si>
  <si>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</si>
  <si>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</si>
  <si>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</si>
  <si>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</si>
  <si>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</si>
  <si>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</si>
  <si>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</si>
  <si>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</si>
  <si>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</si>
  <si>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</si>
  <si>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</si>
  <si>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</si>
  <si>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</si>
  <si>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</si>
  <si>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</si>
  <si>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</si>
  <si>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</si>
  <si>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</si>
  <si>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</si>
  <si>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</si>
  <si>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</si>
  <si>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</si>
  <si>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</si>
  <si>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</si>
  <si>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</si>
  <si>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</si>
  <si>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</si>
  <si>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</si>
  <si>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</si>
  <si>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</si>
  <si>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</si>
  <si>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</si>
  <si>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</si>
  <si>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</si>
  <si>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</si>
  <si>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</si>
  <si>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</si>
  <si>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</si>
  <si>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</si>
  <si>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</si>
  <si>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</si>
  <si>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</si>
  <si>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</si>
  <si>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</si>
  <si>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</si>
  <si>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</si>
  <si>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</si>
  <si>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</si>
  <si>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</si>
  <si>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</si>
  <si>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</si>
  <si>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</si>
  <si>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</si>
  <si>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</si>
  <si>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</si>
  <si>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</si>
  <si>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</si>
  <si>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</si>
  <si>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</si>
  <si>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</si>
  <si>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</si>
  <si>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</si>
  <si>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</si>
  <si>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</si>
  <si>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</si>
  <si>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</si>
  <si>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</si>
  <si>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</si>
  <si>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</si>
  <si>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</si>
  <si>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</si>
  <si>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</si>
  <si>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</si>
  <si>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</si>
  <si>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</si>
  <si>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</si>
  <si>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</si>
  <si>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</si>
  <si>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</si>
  <si>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</si>
  <si>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</si>
  <si>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</si>
  <si>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</si>
  <si>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</si>
  <si>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</si>
  <si>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</si>
  <si>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</si>
  <si>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</si>
  <si>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</si>
  <si>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</si>
  <si>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</si>
  <si>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</si>
  <si>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</si>
  <si>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</si>
  <si>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</si>
  <si>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</si>
  <si>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</si>
  <si>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</si>
  <si>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</si>
  <si>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</si>
  <si>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</si>
  <si>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</si>
  <si>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</si>
  <si>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</si>
  <si>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</si>
  <si>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</si>
  <si>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</si>
  <si>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</si>
  <si>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</si>
  <si>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</si>
  <si>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</si>
  <si>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</si>
  <si>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</si>
  <si>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</si>
  <si>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</si>
  <si>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</si>
  <si>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</si>
  <si>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</si>
  <si>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</si>
  <si>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</si>
  <si>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</si>
  <si>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</si>
  <si>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</si>
  <si>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</si>
  <si>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</si>
  <si>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</si>
  <si>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</si>
  <si>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</si>
  <si>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</si>
  <si>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</si>
  <si>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</si>
  <si>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</si>
  <si>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</si>
  <si>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</si>
  <si>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</si>
  <si>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</si>
  <si>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</si>
  <si>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</si>
  <si>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</si>
  <si>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</si>
  <si>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</si>
  <si>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</si>
  <si>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</si>
  <si>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</si>
  <si>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</si>
  <si>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</si>
  <si>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</si>
  <si>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</si>
  <si>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</si>
  <si>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</si>
  <si>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</si>
  <si>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</si>
  <si>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</si>
  <si>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</si>
  <si>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</si>
  <si>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</si>
  <si>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</si>
  <si>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</si>
  <si>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</si>
  <si>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</si>
  <si>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</si>
  <si>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</si>
  <si>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</si>
  <si>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</si>
  <si>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</si>
  <si>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</si>
  <si>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</si>
  <si>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</si>
  <si>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</si>
  <si>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</si>
  <si>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</si>
  <si>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</si>
  <si>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</si>
  <si>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</si>
  <si>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</si>
  <si>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</si>
  <si>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</si>
  <si>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</si>
  <si>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</si>
  <si>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</si>
  <si>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</si>
  <si>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</si>
  <si>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</si>
  <si>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</si>
  <si>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</si>
  <si>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</si>
  <si>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</si>
  <si>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</si>
  <si>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</si>
  <si>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</si>
  <si>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</si>
  <si>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</si>
  <si>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</si>
  <si>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</si>
  <si>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</si>
  <si>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</si>
  <si>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</si>
  <si>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</si>
  <si>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</si>
  <si>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</si>
  <si>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</si>
  <si>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</si>
  <si>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</si>
  <si>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</si>
  <si>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</si>
  <si>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</si>
  <si>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</si>
  <si>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</si>
  <si>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</si>
  <si>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</si>
  <si>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</si>
  <si>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</si>
  <si>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</si>
  <si>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</si>
  <si>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</si>
  <si>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</si>
  <si>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</si>
  <si>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</si>
  <si>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</si>
  <si>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</si>
  <si>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</si>
  <si>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</si>
  <si>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</si>
  <si>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</si>
  <si>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</si>
  <si>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</si>
  <si>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</si>
  <si>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</si>
  <si>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</si>
  <si>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</si>
  <si>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</si>
  <si>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</si>
  <si>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</si>
  <si>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</si>
  <si>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</si>
  <si>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</si>
  <si>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</si>
  <si>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</si>
  <si>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</si>
  <si>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</si>
  <si>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</si>
  <si>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</si>
  <si>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</si>
  <si>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</si>
  <si>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</si>
  <si>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</si>
  <si>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</si>
  <si>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</si>
  <si>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</si>
  <si>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</si>
  <si>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</si>
  <si>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</si>
  <si>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</si>
  <si>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</si>
  <si>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</si>
  <si>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</si>
  <si>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</si>
  <si>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</si>
  <si>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</si>
  <si>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</si>
  <si>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</si>
  <si>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</si>
  <si>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</si>
  <si>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</si>
  <si>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</si>
  <si>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</si>
  <si>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</si>
  <si>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</si>
  <si>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</si>
  <si>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</si>
  <si>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</si>
  <si>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</si>
  <si>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</si>
  <si>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</si>
  <si>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</si>
  <si>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</si>
  <si>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</si>
  <si>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</si>
  <si>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</si>
  <si>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</si>
  <si>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</si>
  <si>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</si>
  <si>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</si>
  <si>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</si>
  <si>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</si>
  <si>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</si>
  <si>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</si>
  <si>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</si>
  <si>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</si>
  <si>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</si>
  <si>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</si>
  <si>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</si>
  <si>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</si>
  <si>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</si>
  <si>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</si>
  <si>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</si>
  <si>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</si>
  <si>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</si>
  <si>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</si>
  <si>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</si>
  <si>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</si>
  <si>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</si>
  <si>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</si>
  <si>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</si>
  <si>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</si>
  <si>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</si>
  <si>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</si>
  <si>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</si>
  <si>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</si>
  <si>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</si>
  <si>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</si>
  <si>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</si>
  <si>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</si>
  <si>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</si>
  <si>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</si>
  <si>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</si>
  <si>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</si>
  <si>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</si>
  <si>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</si>
  <si>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</si>
  <si>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</si>
  <si>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</si>
  <si>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</si>
  <si>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</si>
  <si>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</si>
  <si>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</si>
  <si>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</si>
  <si>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</si>
  <si>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</si>
  <si>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</si>
  <si>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</si>
  <si>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</si>
  <si>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</si>
  <si>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</si>
  <si>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</si>
  <si>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</si>
  <si>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</si>
  <si>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</si>
  <si>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</si>
  <si>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</si>
  <si>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</si>
  <si>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</si>
  <si>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</si>
  <si>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</si>
  <si>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</si>
  <si>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</si>
  <si>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</si>
  <si>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</si>
  <si>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</si>
  <si>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</si>
  <si>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</si>
  <si>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</si>
  <si>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</si>
  <si>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</si>
  <si>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</si>
  <si>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</si>
  <si>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</si>
  <si>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</si>
  <si>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</si>
  <si>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</si>
  <si>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</si>
  <si>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</si>
  <si>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</si>
  <si>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</si>
  <si>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</si>
  <si>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</si>
  <si>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</si>
  <si>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</si>
  <si>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</si>
  <si>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</si>
  <si>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</si>
  <si>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</si>
  <si>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</si>
  <si>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</si>
  <si>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</si>
  <si>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</si>
  <si>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</si>
  <si>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</si>
  <si>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</si>
  <si>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</si>
  <si>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</si>
  <si>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</si>
  <si>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</si>
  <si>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</si>
  <si>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</si>
  <si>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</si>
  <si>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</si>
  <si>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</si>
  <si>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</si>
  <si>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</si>
  <si>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</si>
  <si>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</si>
  <si>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</si>
  <si>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</si>
  <si>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</si>
  <si>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</si>
  <si>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</si>
  <si>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</si>
  <si>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</si>
  <si>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</si>
  <si>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</si>
  <si>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</si>
  <si>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</si>
  <si>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</si>
  <si>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</si>
  <si>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</si>
  <si>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</si>
  <si>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</si>
  <si>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</si>
  <si>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</si>
  <si>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</si>
  <si>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</si>
  <si>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</si>
  <si>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</si>
  <si>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</si>
  <si>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</si>
  <si>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</si>
  <si>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</si>
  <si>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</si>
  <si>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</si>
  <si>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</si>
  <si>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</si>
  <si>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</si>
  <si>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</si>
  <si>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</si>
  <si>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</si>
  <si>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</si>
  <si>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</si>
  <si>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</si>
  <si>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</si>
  <si>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</si>
  <si>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</si>
  <si>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</si>
  <si>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</si>
  <si>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</si>
  <si>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</si>
  <si>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</si>
  <si>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</si>
  <si>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</si>
  <si>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</si>
  <si>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</si>
  <si>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</si>
  <si>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</si>
  <si>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</si>
  <si>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</si>
  <si>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</si>
  <si>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</si>
  <si>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</si>
  <si>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</si>
  <si>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</si>
  <si>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</si>
  <si>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</si>
  <si>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</si>
  <si>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</si>
  <si>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</si>
  <si>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</si>
  <si>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</si>
  <si>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</si>
  <si>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</si>
  <si>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</si>
  <si>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</si>
  <si>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</si>
  <si>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</si>
  <si>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</si>
  <si>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</si>
  <si>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</si>
  <si>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</si>
  <si>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</si>
  <si>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</si>
  <si>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</si>
  <si>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</si>
  <si>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</si>
  <si>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</si>
  <si>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</si>
  <si>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</si>
  <si>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</si>
  <si>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</si>
  <si>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</si>
  <si>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</si>
  <si>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</si>
  <si>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</si>
  <si>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</si>
  <si>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</si>
  <si>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</si>
  <si>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</si>
  <si>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</si>
  <si>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</si>
  <si>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</si>
  <si>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</si>
  <si>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</si>
  <si>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</si>
  <si>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</si>
  <si>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</si>
  <si>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</si>
  <si>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</si>
  <si>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</si>
  <si>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</si>
  <si>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</si>
  <si>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</si>
  <si>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</si>
  <si>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</si>
  <si>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</si>
  <si>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</si>
  <si>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</si>
  <si>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</si>
  <si>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</si>
  <si>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</si>
  <si>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</si>
  <si>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</si>
  <si>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</si>
  <si>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</si>
  <si>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</si>
  <si>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</si>
  <si>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</si>
  <si>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</si>
  <si>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</si>
  <si>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</si>
  <si>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</si>
  <si>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</si>
  <si>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</si>
  <si>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</si>
  <si>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</si>
  <si>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</si>
  <si>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</si>
  <si>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</si>
  <si>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</si>
  <si>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</si>
  <si>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</si>
  <si>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</si>
  <si>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</si>
  <si>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</si>
  <si>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</si>
  <si>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</si>
  <si>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</si>
  <si>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</si>
  <si>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</si>
  <si>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</si>
  <si>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</si>
  <si>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</si>
  <si>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</si>
  <si>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</si>
  <si>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</si>
  <si>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</si>
  <si>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</si>
  <si>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</si>
  <si>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</si>
  <si>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</si>
  <si>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</si>
  <si>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</si>
  <si>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</si>
  <si>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</si>
  <si>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</si>
  <si>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</si>
  <si>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</si>
  <si>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</si>
  <si>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</si>
  <si>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</si>
  <si>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</si>
  <si>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</si>
  <si>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</si>
  <si>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</si>
  <si>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</si>
  <si>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</si>
  <si>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</si>
  <si>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</si>
  <si>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</si>
  <si>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</si>
  <si>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</si>
  <si>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</si>
  <si>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</si>
  <si>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</si>
  <si>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</si>
  <si>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</si>
  <si>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</si>
  <si>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</si>
  <si>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</si>
  <si>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</si>
  <si>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</si>
  <si>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</si>
  <si>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</si>
  <si>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</si>
  <si>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</si>
  <si>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</si>
  <si>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</si>
  <si>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</si>
  <si>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</si>
  <si>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</si>
  <si>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</si>
  <si>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</si>
  <si>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</si>
  <si>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</si>
  <si>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</si>
  <si>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</si>
  <si>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</si>
  <si>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</si>
  <si>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</si>
  <si>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</si>
  <si>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</si>
  <si>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</si>
  <si>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</si>
  <si>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</si>
  <si>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</si>
  <si>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</si>
  <si>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</si>
  <si>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</si>
  <si>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</si>
  <si>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</si>
  <si>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</si>
  <si>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</si>
  <si>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</si>
  <si>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</si>
  <si>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</si>
  <si>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</si>
  <si>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</si>
  <si>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</si>
  <si>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</si>
  <si>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</si>
  <si>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</si>
  <si>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</si>
  <si>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</si>
  <si>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</si>
  <si>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</si>
  <si>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</si>
  <si>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</si>
  <si>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</si>
  <si>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</si>
  <si>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</si>
  <si>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</si>
  <si>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</si>
  <si>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</si>
  <si>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</si>
  <si>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</si>
  <si>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</si>
  <si>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</si>
  <si>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</si>
  <si>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</si>
  <si>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</si>
  <si>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</si>
  <si>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</si>
  <si>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</si>
  <si>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</si>
  <si>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</si>
  <si>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</si>
  <si>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</si>
  <si>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</si>
  <si>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</si>
  <si>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</si>
  <si>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</si>
  <si>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</si>
  <si>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</si>
  <si>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</si>
  <si>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</si>
  <si>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</si>
  <si>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</si>
  <si>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</si>
  <si>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</si>
  <si>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</si>
  <si>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</si>
  <si>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</si>
  <si>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</si>
  <si>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</si>
  <si>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</si>
  <si>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</si>
  <si>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</si>
  <si>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</si>
  <si>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</si>
  <si>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</si>
  <si>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</si>
  <si>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</si>
  <si>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</si>
  <si>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</si>
  <si>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</si>
  <si>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</si>
  <si>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</si>
  <si>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</si>
  <si>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</si>
  <si>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</si>
  <si>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</si>
  <si>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</si>
  <si>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</si>
  <si>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</si>
  <si>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</si>
  <si>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</si>
  <si>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</si>
  <si>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</si>
  <si>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</si>
  <si>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</si>
  <si>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</si>
  <si>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</si>
  <si>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</si>
  <si>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</si>
  <si>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</si>
  <si>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</si>
  <si>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</si>
  <si>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</si>
  <si>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</si>
  <si>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</si>
  <si>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</si>
  <si>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</si>
  <si>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</si>
  <si>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</si>
  <si>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</si>
  <si>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</si>
  <si>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</si>
  <si>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</si>
  <si>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</si>
  <si>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</si>
  <si>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</si>
  <si>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</si>
  <si>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</si>
  <si>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</si>
  <si>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</si>
  <si>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</si>
  <si>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</si>
  <si>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</si>
  <si>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</si>
  <si>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</si>
  <si>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</si>
  <si>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</si>
  <si>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</si>
  <si>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</si>
  <si>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</si>
  <si>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</si>
  <si>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</si>
  <si>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</si>
  <si>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</si>
  <si>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</si>
  <si>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</si>
  <si>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</si>
  <si>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</si>
  <si>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</si>
  <si>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</si>
  <si>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</si>
  <si>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</si>
  <si>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</si>
  <si>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</si>
  <si>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</si>
  <si>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</si>
  <si>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</si>
  <si>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</si>
  <si>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</si>
  <si>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</si>
  <si>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</si>
  <si>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</si>
  <si>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</si>
  <si>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</si>
  <si>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</si>
  <si>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</si>
  <si>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</si>
  <si>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</si>
  <si>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</si>
  <si>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</si>
  <si>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</si>
  <si>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</si>
  <si>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</si>
  <si>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</si>
  <si>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</si>
  <si>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</si>
  <si>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</si>
  <si>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</si>
  <si>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</si>
  <si>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</si>
  <si>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</si>
  <si>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</si>
  <si>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</si>
  <si>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</si>
  <si>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</si>
  <si>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</si>
  <si>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</si>
  <si>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</si>
  <si>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</si>
  <si>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</si>
  <si>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</si>
  <si>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</si>
  <si>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</si>
  <si>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</si>
  <si>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</si>
  <si>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</si>
  <si>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</si>
  <si>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</si>
  <si>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</si>
  <si>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</si>
  <si>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</si>
  <si>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</si>
  <si>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</si>
  <si>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</si>
  <si>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</si>
  <si>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</si>
  <si>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</si>
  <si>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</si>
  <si>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</si>
  <si>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</si>
  <si>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</si>
  <si>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</si>
  <si>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</si>
  <si>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</si>
  <si>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</si>
  <si>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</si>
  <si>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</si>
  <si>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</si>
  <si>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</si>
  <si>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</si>
  <si>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</si>
  <si>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</si>
  <si>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</si>
  <si>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</si>
  <si>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</si>
  <si>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</si>
  <si>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</si>
  <si>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</si>
  <si>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</si>
  <si>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</si>
  <si>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</si>
  <si>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</si>
  <si>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</si>
  <si>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</si>
  <si>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</si>
  <si>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</si>
  <si>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</si>
  <si>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</si>
  <si>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</si>
  <si>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</si>
  <si>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</si>
  <si>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</si>
  <si>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</si>
  <si>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</si>
  <si>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</si>
  <si>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</si>
  <si>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</si>
  <si>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</si>
  <si>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</si>
  <si>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</si>
  <si>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</si>
  <si>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</si>
  <si>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</si>
  <si>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</si>
  <si>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</si>
  <si>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</si>
  <si>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</si>
  <si>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</si>
  <si>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</si>
  <si>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</si>
  <si>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</si>
  <si>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</si>
  <si>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</si>
  <si>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</si>
  <si>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</si>
  <si>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</si>
  <si>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</si>
  <si>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</si>
  <si>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</si>
  <si>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</si>
  <si>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</si>
  <si>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</si>
  <si>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</si>
  <si>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</si>
  <si>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</si>
  <si>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</si>
  <si>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</si>
  <si>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</si>
  <si>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</si>
  <si>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</si>
  <si>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</si>
  <si>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</si>
  <si>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</si>
  <si>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</si>
  <si>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</si>
  <si>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</si>
  <si>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</si>
  <si>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</si>
  <si>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</si>
  <si>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</si>
  <si>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</si>
  <si>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</si>
  <si>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</si>
  <si>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</si>
  <si>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</si>
  <si>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</si>
  <si>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</si>
  <si>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</si>
  <si>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</si>
  <si>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</si>
  <si>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</si>
  <si>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</si>
  <si>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</si>
  <si>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</si>
  <si>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</si>
  <si>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</si>
  <si>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</si>
  <si>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</si>
  <si>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</si>
  <si>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</si>
  <si>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</si>
  <si>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</si>
  <si>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</si>
  <si>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</si>
  <si>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</si>
  <si>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</si>
  <si>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</si>
  <si>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</si>
  <si>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</si>
  <si>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</si>
  <si>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</si>
  <si>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</si>
  <si>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</si>
  <si>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</si>
  <si>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</si>
  <si>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</si>
  <si>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</si>
  <si>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</si>
  <si>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</si>
  <si>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</si>
  <si>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</si>
  <si>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</si>
  <si>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</si>
  <si>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</si>
  <si>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</si>
  <si>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</si>
  <si>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</si>
  <si>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</si>
  <si>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</si>
  <si>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</si>
  <si>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</si>
  <si>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</si>
  <si>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</si>
  <si>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</si>
  <si>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</si>
  <si>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</si>
  <si>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</si>
  <si>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</si>
  <si>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</si>
  <si>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</si>
  <si>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</si>
  <si>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</si>
  <si>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</si>
  <si>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</si>
  <si>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</si>
  <si>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</si>
  <si>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</si>
  <si>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</si>
  <si>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</si>
  <si>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</si>
  <si>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</si>
  <si>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</si>
  <si>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</si>
  <si>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</si>
  <si>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</si>
  <si>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</si>
  <si>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</si>
  <si>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</si>
  <si>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</si>
  <si>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</si>
  <si>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</si>
  <si>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</si>
  <si>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</si>
  <si>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</si>
  <si>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</si>
  <si>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</si>
  <si>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</si>
  <si>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</si>
  <si>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</si>
  <si>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</si>
  <si>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</si>
  <si>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</si>
  <si>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</si>
  <si>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</si>
  <si>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</si>
  <si>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</si>
  <si>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</si>
  <si>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</si>
  <si>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</si>
  <si>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</si>
  <si>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</si>
  <si>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</si>
  <si>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</si>
  <si>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</si>
  <si>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</si>
  <si>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</si>
  <si>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</si>
  <si>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</si>
  <si>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</si>
  <si>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</si>
  <si>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</si>
  <si>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</si>
  <si>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</si>
  <si>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</si>
  <si>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</si>
  <si>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</si>
  <si>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</si>
  <si>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</si>
  <si>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</si>
  <si>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</si>
  <si>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</si>
  <si>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</si>
  <si>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</si>
  <si>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</si>
  <si>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</si>
  <si>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</si>
  <si>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</si>
  <si>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</si>
  <si>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</si>
  <si>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</si>
  <si>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</si>
  <si>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</si>
  <si>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</si>
  <si>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</si>
  <si>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</si>
  <si>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</si>
  <si>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</si>
  <si>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</si>
  <si>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</si>
  <si>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</si>
  <si>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</si>
  <si>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</si>
  <si>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</si>
  <si>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</si>
  <si>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</si>
  <si>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</si>
  <si>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</si>
  <si>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</si>
  <si>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</si>
  <si>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</si>
  <si>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</si>
  <si>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</si>
  <si>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</si>
  <si>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</si>
  <si>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</si>
  <si>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</si>
  <si>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</si>
  <si>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</si>
  <si>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</si>
  <si>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</si>
  <si>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</si>
  <si>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</si>
  <si>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</si>
  <si>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</si>
  <si>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</si>
  <si>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</si>
  <si>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</si>
  <si>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</si>
  <si>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</si>
  <si>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</si>
  <si>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</si>
  <si>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</si>
  <si>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</si>
  <si>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</si>
  <si>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</si>
  <si>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</si>
  <si>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</si>
  <si>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</si>
  <si>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</si>
  <si>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</si>
  <si>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</si>
  <si>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</si>
  <si>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</si>
  <si>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</si>
  <si>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</si>
  <si>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</si>
  <si>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</si>
  <si>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</si>
  <si>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</si>
  <si>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</si>
  <si>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</si>
  <si>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</si>
  <si>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</si>
  <si>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</si>
  <si>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</si>
  <si>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</si>
  <si>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</si>
  <si>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</si>
  <si>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</si>
  <si>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</si>
  <si>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</si>
  <si>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</si>
  <si>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</si>
  <si>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</si>
  <si>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</si>
  <si>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</si>
  <si>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</si>
  <si>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</si>
  <si>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</si>
  <si>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</si>
  <si>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</si>
  <si>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</si>
  <si>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</si>
  <si>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</si>
  <si>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</si>
  <si>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</si>
  <si>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</si>
  <si>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</si>
  <si>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</si>
  <si>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</si>
  <si>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</si>
  <si>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</si>
  <si>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</si>
  <si>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</si>
  <si>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</si>
  <si>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</si>
  <si>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</si>
  <si>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</si>
  <si>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</si>
  <si>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</si>
  <si>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</si>
  <si>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</si>
  <si>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</si>
  <si>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</si>
  <si>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</si>
  <si>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</si>
  <si>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</si>
  <si>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</si>
  <si>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</si>
  <si>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</si>
  <si>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</si>
  <si>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</si>
  <si>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</si>
  <si>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</si>
  <si>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</si>
  <si>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</si>
  <si>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</si>
  <si>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</si>
  <si>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</si>
  <si>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</si>
  <si>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</si>
  <si>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</si>
  <si>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</si>
  <si>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</si>
  <si>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</si>
  <si>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</si>
  <si>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</si>
  <si>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</si>
  <si>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</si>
  <si>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</si>
  <si>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</si>
  <si>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</si>
  <si>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</si>
  <si>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</si>
  <si>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</si>
  <si>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</si>
  <si>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</si>
  <si>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</si>
  <si>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</si>
  <si>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</si>
  <si>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</si>
  <si>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</si>
  <si>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</si>
  <si>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</si>
  <si>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</si>
  <si>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</si>
  <si>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</si>
  <si>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</si>
  <si>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</si>
  <si>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</si>
  <si>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</si>
  <si>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</si>
  <si>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</si>
  <si>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</si>
  <si>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</si>
  <si>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</si>
  <si>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</si>
  <si>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</si>
  <si>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</si>
  <si>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</si>
  <si>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</si>
  <si>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</si>
  <si>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</si>
  <si>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</si>
  <si>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</si>
  <si>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</si>
  <si>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</si>
  <si>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</si>
  <si>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</si>
  <si>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</si>
  <si>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</si>
  <si>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</si>
  <si>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</si>
  <si>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</si>
  <si>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</si>
  <si>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</si>
  <si>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</si>
  <si>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</si>
  <si>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</si>
  <si>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</si>
  <si>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</si>
  <si>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</si>
  <si>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</si>
  <si>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</si>
  <si>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</si>
  <si>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</si>
  <si>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</si>
  <si>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</si>
  <si>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</si>
  <si>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</si>
  <si>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</si>
  <si>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</si>
  <si>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</si>
  <si>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</si>
  <si>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</si>
  <si>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</si>
  <si>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</si>
  <si>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</si>
  <si>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</si>
  <si>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</si>
  <si>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</si>
  <si>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</si>
  <si>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</si>
  <si>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</si>
  <si>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</si>
  <si>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</si>
  <si>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</si>
  <si>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</si>
  <si>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</si>
  <si>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</si>
  <si>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</si>
  <si>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</si>
  <si>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</si>
  <si>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</si>
  <si>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</si>
  <si>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</si>
  <si>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</si>
  <si>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</si>
  <si>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</si>
  <si>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</si>
  <si>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</si>
  <si>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</si>
  <si>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</si>
  <si>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</si>
  <si>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</si>
  <si>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</si>
  <si>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</si>
  <si>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</si>
  <si>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</si>
  <si>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</si>
  <si>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</si>
  <si>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</si>
  <si>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</si>
  <si>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</si>
  <si>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</si>
  <si>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</si>
  <si>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</si>
  <si>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</si>
  <si>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</si>
  <si>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</si>
  <si>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</si>
  <si>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</si>
  <si>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</si>
  <si>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</si>
  <si>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</si>
  <si>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</si>
  <si>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</si>
  <si>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</si>
  <si>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</si>
  <si>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</si>
  <si>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</si>
  <si>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</si>
  <si>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</si>
  <si>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</si>
  <si>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</si>
  <si>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</si>
  <si>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</si>
  <si>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</si>
  <si>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</si>
  <si>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</si>
  <si>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</si>
  <si>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</si>
  <si>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</si>
  <si>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</si>
  <si>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</si>
  <si>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</si>
  <si>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</si>
  <si>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</si>
  <si>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</si>
  <si>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</si>
  <si>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</si>
  <si>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</si>
  <si>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</si>
  <si>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</si>
  <si>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</si>
  <si>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</si>
  <si>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</si>
  <si>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</si>
  <si>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</si>
  <si>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</si>
  <si>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</si>
  <si>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</si>
  <si>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</si>
  <si>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</si>
  <si>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</si>
  <si>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</si>
  <si>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</si>
  <si>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</si>
  <si>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</si>
  <si>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</si>
  <si>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</si>
  <si>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</si>
  <si>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</si>
  <si>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</si>
  <si>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</si>
  <si>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</si>
  <si>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</si>
  <si>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</si>
  <si>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</si>
  <si>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</si>
  <si>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</si>
  <si>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</si>
  <si>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</si>
  <si>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</si>
  <si>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</si>
  <si>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</si>
  <si>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</si>
  <si>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</si>
  <si>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</si>
  <si>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</si>
  <si>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</si>
  <si>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</si>
  <si>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</si>
  <si>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</si>
  <si>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</si>
  <si>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</si>
  <si>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</si>
  <si>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</si>
  <si>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</si>
  <si>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</si>
  <si>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</si>
  <si>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</si>
  <si>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</si>
  <si>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</si>
  <si>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</si>
  <si>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</si>
  <si>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</si>
  <si>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</si>
  <si>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</si>
  <si>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</si>
  <si>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</si>
  <si>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</si>
  <si>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</si>
  <si>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</si>
  <si>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</si>
  <si>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</si>
  <si>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</si>
  <si>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</si>
  <si>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</si>
  <si>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</si>
  <si>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</si>
  <si>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</si>
  <si>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</si>
  <si>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</si>
  <si>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</si>
  <si>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</si>
  <si>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</si>
  <si>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</si>
  <si>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</si>
  <si>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</si>
  <si>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</si>
  <si>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</si>
  <si>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</si>
  <si>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</si>
  <si>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</si>
  <si>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</si>
  <si>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</si>
  <si>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</si>
  <si>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</si>
  <si>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</si>
  <si>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</si>
  <si>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</si>
  <si>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</si>
  <si>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</si>
  <si>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</si>
  <si>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</si>
  <si>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</si>
  <si>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</si>
  <si>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</si>
  <si>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</si>
  <si>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</si>
  <si>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</si>
  <si>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</si>
  <si>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</si>
  <si>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</si>
  <si>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</si>
  <si>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</si>
  <si>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</si>
  <si>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</si>
  <si>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</si>
  <si>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</si>
  <si>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</si>
  <si>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</si>
  <si>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</si>
  <si>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</si>
  <si>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</si>
  <si>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</si>
  <si>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</si>
  <si>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</si>
  <si>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</si>
  <si>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</si>
  <si>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</si>
  <si>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</si>
  <si>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</si>
  <si>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</si>
  <si>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</si>
  <si>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</si>
  <si>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</si>
  <si>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</si>
  <si>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</si>
  <si>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</si>
  <si>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</si>
  <si>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</si>
  <si>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</si>
  <si>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</si>
  <si>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</si>
  <si>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</si>
  <si>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</si>
  <si>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</si>
  <si>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</si>
  <si>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</si>
  <si>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</si>
  <si>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</si>
  <si>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</si>
  <si>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</si>
  <si>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</si>
  <si>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</si>
  <si>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</si>
  <si>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</si>
  <si>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</si>
  <si>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</si>
  <si>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</si>
  <si>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</si>
  <si>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</si>
  <si>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</si>
  <si>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</si>
  <si>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</si>
  <si>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</si>
  <si>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</si>
  <si>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</si>
  <si>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</si>
  <si>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</si>
  <si>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</si>
  <si>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</si>
  <si>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</si>
  <si>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</si>
  <si>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</si>
  <si>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</si>
  <si>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</si>
  <si>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</si>
  <si>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</si>
  <si>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</si>
  <si>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</si>
  <si>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</si>
  <si>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</si>
  <si>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</si>
  <si>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</si>
  <si>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</si>
  <si>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</si>
  <si>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</si>
  <si>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</si>
  <si>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</si>
  <si>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</si>
  <si>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</si>
  <si>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</si>
  <si>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</si>
  <si>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</si>
  <si>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</si>
  <si>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</si>
  <si>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</si>
  <si>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</si>
  <si>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</si>
  <si>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</si>
  <si>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</si>
  <si>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</si>
  <si>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</si>
  <si>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</si>
  <si>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</si>
  <si>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</si>
  <si>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</si>
  <si>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</si>
  <si>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</si>
  <si>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</si>
  <si>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</si>
  <si>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</si>
  <si>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</si>
  <si>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</si>
  <si>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</si>
  <si>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</si>
  <si>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</si>
  <si>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</si>
  <si>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</si>
  <si>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</si>
  <si>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</si>
  <si>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</si>
  <si>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</si>
  <si>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</si>
  <si>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</si>
  <si>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</si>
  <si>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</si>
  <si>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</si>
  <si>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</si>
  <si>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</si>
  <si>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</si>
  <si>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</si>
  <si>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</si>
  <si>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</si>
  <si>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</si>
  <si>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</si>
  <si>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</si>
  <si>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</si>
  <si>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</si>
  <si>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</si>
  <si>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</si>
  <si>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</si>
  <si>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</si>
  <si>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</si>
  <si>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</si>
  <si>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</si>
  <si>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</si>
  <si>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</si>
  <si>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</si>
  <si>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</si>
  <si>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</si>
  <si>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</si>
  <si>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</si>
  <si>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</si>
  <si>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</si>
  <si>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</si>
  <si>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</si>
  <si>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</si>
  <si>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</si>
  <si>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</si>
  <si>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</si>
  <si>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</si>
  <si>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</si>
  <si>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</si>
  <si>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</si>
  <si>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</si>
  <si>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</si>
  <si>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</si>
  <si>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</si>
  <si>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</si>
  <si>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</si>
  <si>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</si>
  <si>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</si>
  <si>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</si>
  <si>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</si>
  <si>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</si>
  <si>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</si>
  <si>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</si>
  <si>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</si>
  <si>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</si>
  <si>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</si>
  <si>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</si>
  <si>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</si>
  <si>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</si>
  <si>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</si>
  <si>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</si>
  <si>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</si>
  <si>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</si>
  <si>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</si>
  <si>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</si>
  <si>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</si>
  <si>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</si>
  <si>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</si>
  <si>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</si>
  <si>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</si>
  <si>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</si>
  <si>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</si>
  <si>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</si>
  <si>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</si>
  <si>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</si>
  <si>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</si>
  <si>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</si>
  <si>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</si>
  <si>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</si>
  <si>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</si>
  <si>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</si>
  <si>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</si>
  <si>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</si>
  <si>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</si>
  <si>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</si>
  <si>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</si>
  <si>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</si>
  <si>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</si>
  <si>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</si>
  <si>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</si>
  <si>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</si>
  <si>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</si>
  <si>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</si>
  <si>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</si>
  <si>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</si>
  <si>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</si>
  <si>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</si>
  <si>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</si>
  <si>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</si>
  <si>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</si>
  <si>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</si>
  <si>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</si>
  <si>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</si>
  <si>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</si>
  <si>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</si>
  <si>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</si>
  <si>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</si>
  <si>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</si>
  <si>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</si>
  <si>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</si>
  <si>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</si>
  <si>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</si>
  <si>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</si>
  <si>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</si>
  <si>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</si>
  <si>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</si>
  <si>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</si>
  <si>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</si>
  <si>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</si>
  <si>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</si>
  <si>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</si>
  <si>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</si>
  <si>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</si>
  <si>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</si>
  <si>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</si>
  <si>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</si>
  <si>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</si>
  <si>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</si>
  <si>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</si>
  <si>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</si>
  <si>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</si>
  <si>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</si>
  <si>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</si>
  <si>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</si>
  <si>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</si>
  <si>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</si>
  <si>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</si>
  <si>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</si>
  <si>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</si>
  <si>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</si>
  <si>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</si>
  <si>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</si>
  <si>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</si>
  <si>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</si>
  <si>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</si>
  <si>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</si>
  <si>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</si>
  <si>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</si>
  <si>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</si>
  <si>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</si>
  <si>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</si>
  <si>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</si>
  <si>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</si>
  <si>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</si>
  <si>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</si>
  <si>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</si>
  <si>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</si>
  <si>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</si>
  <si>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</si>
  <si>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</si>
  <si>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</si>
  <si>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</si>
  <si>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</si>
  <si>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</si>
  <si>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</si>
  <si>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</si>
  <si>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</si>
  <si>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</si>
  <si>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</si>
  <si>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</si>
  <si>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</si>
  <si>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</si>
  <si>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</si>
  <si>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</si>
  <si>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</si>
  <si>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</si>
  <si>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</si>
  <si>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</si>
  <si>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</si>
  <si>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</si>
  <si>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</si>
  <si>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</si>
  <si>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</si>
  <si>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</si>
  <si>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</si>
  <si>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</si>
  <si>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</si>
  <si>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</si>
  <si>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</si>
  <si>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</si>
  <si>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</si>
  <si>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</si>
  <si>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</si>
  <si>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</si>
  <si>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</si>
  <si>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</si>
  <si>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</si>
  <si>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</si>
  <si>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</si>
  <si>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</si>
  <si>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</si>
  <si>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</si>
  <si>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</si>
  <si>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</si>
  <si>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</si>
  <si>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</si>
  <si>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</si>
  <si>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</si>
  <si>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</si>
  <si>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</si>
  <si>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</si>
  <si>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</si>
  <si>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</si>
  <si>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</si>
  <si>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</si>
  <si>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</si>
  <si>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</si>
  <si>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</si>
  <si>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</si>
  <si>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</si>
  <si>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</si>
  <si>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</si>
  <si>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</si>
  <si>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</si>
  <si>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</si>
  <si>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</si>
  <si>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</si>
  <si>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</si>
  <si>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</si>
  <si>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</si>
  <si>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</si>
  <si>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</si>
  <si>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</si>
  <si>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</si>
  <si>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</si>
  <si>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</si>
  <si>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</si>
  <si>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</si>
  <si>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</si>
  <si>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</si>
  <si>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</si>
  <si>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</si>
  <si>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</si>
  <si>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</si>
  <si>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</si>
  <si>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</si>
  <si>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</si>
  <si>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</si>
  <si>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</si>
  <si>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</si>
  <si>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</si>
  <si>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</si>
  <si>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</si>
  <si>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</si>
  <si>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</si>
  <si>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</si>
  <si>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</si>
  <si>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</si>
  <si>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</si>
  <si>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</si>
  <si>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</si>
  <si>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</si>
  <si>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</si>
  <si>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</si>
  <si>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</si>
  <si>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</si>
  <si>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</si>
  <si>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</si>
  <si>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</si>
  <si>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</si>
  <si>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</si>
  <si>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</si>
  <si>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</si>
  <si>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</si>
  <si>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</si>
  <si>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</si>
  <si>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</si>
  <si>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</si>
  <si>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</si>
  <si>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</si>
  <si>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</si>
  <si>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</si>
  <si>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</si>
  <si>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</si>
  <si>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</si>
  <si>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</si>
  <si>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</si>
  <si>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</si>
  <si>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</si>
  <si>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</si>
  <si>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</si>
  <si>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</si>
  <si>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</si>
  <si>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</si>
  <si>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</si>
  <si>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</si>
  <si>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</si>
  <si>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</si>
  <si>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</si>
  <si>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</si>
  <si>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</si>
  <si>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</si>
  <si>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</si>
  <si>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</si>
  <si>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</si>
  <si>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</si>
  <si>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</si>
  <si>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</si>
  <si>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</si>
  <si>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</si>
  <si>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</si>
  <si>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</si>
  <si>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</si>
  <si>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</si>
  <si>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</si>
  <si>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</si>
  <si>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</si>
  <si>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</si>
  <si>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</si>
  <si>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</si>
  <si>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</si>
  <si>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</si>
  <si>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</si>
  <si>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</si>
  <si>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</si>
  <si>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</si>
  <si>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</si>
  <si>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</si>
  <si>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</si>
  <si>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</si>
  <si>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</si>
  <si>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</si>
  <si>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</si>
  <si>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</si>
  <si>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</si>
  <si>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</si>
  <si>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</si>
  <si>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</si>
  <si>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</si>
  <si>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</si>
  <si>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</si>
  <si>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</si>
  <si>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</si>
  <si>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</si>
  <si>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</si>
  <si>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</si>
  <si>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</si>
  <si>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</si>
  <si>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</si>
  <si>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</si>
  <si>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</si>
  <si>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</si>
  <si>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</si>
  <si>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</si>
  <si>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</si>
  <si>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</si>
  <si>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</si>
  <si>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</si>
  <si>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</si>
  <si>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</si>
  <si>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</si>
  <si>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</si>
  <si>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</si>
  <si>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</si>
  <si>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</si>
  <si>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</si>
  <si>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</si>
  <si>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</si>
  <si>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</si>
  <si>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</si>
  <si>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</si>
  <si>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</si>
  <si>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</si>
  <si>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</si>
  <si>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</si>
  <si>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</si>
  <si>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</si>
  <si>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</si>
  <si>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</si>
  <si>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</si>
  <si>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</si>
  <si>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</si>
  <si>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</si>
  <si>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</si>
  <si>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</si>
  <si>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</si>
  <si>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</si>
  <si>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</si>
  <si>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</si>
  <si>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</si>
  <si>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</si>
  <si>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</si>
  <si>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</si>
  <si>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</si>
  <si>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</si>
  <si>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</si>
  <si>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</si>
  <si>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</si>
  <si>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</si>
  <si>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</si>
  <si>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</si>
  <si>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</si>
  <si>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</si>
  <si>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</si>
  <si>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</si>
  <si>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</si>
  <si>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</si>
  <si>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</si>
  <si>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</si>
  <si>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</si>
  <si>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</si>
  <si>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</si>
  <si>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</si>
  <si>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</si>
  <si>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</si>
  <si>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</si>
  <si>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</si>
  <si>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</si>
  <si>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</si>
  <si>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</si>
  <si>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</si>
  <si>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</si>
  <si>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</si>
  <si>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</si>
  <si>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</si>
  <si>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</si>
  <si>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</si>
  <si>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</si>
  <si>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</si>
  <si>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</si>
  <si>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</si>
  <si>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</si>
  <si>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</si>
  <si>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</si>
  <si>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</si>
  <si>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</si>
  <si>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</si>
  <si>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</si>
  <si>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</si>
  <si>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</si>
  <si>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</si>
  <si>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</si>
  <si>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</si>
  <si>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</si>
  <si>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</si>
  <si>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</si>
  <si>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</si>
  <si>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</si>
  <si>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</si>
  <si>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</si>
  <si>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</si>
  <si>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</si>
  <si>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</si>
  <si>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</si>
  <si>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</si>
  <si>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</si>
  <si>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</si>
  <si>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</si>
  <si>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</si>
  <si>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</si>
  <si>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</si>
  <si>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</si>
  <si>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</si>
  <si>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</si>
  <si>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</si>
  <si>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</si>
  <si>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</si>
  <si>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</si>
  <si>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</si>
  <si>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</si>
  <si>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</si>
  <si>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</si>
  <si>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</si>
  <si>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</si>
  <si>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</si>
  <si>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</si>
  <si>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</si>
  <si>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</si>
  <si>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</si>
  <si>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</si>
  <si>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</si>
  <si>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</si>
  <si>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</si>
  <si>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</si>
  <si>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</si>
  <si>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</si>
  <si>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</si>
  <si>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</si>
  <si>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</si>
  <si>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</si>
  <si>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</si>
  <si>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</si>
  <si>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</si>
  <si>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</si>
  <si>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</si>
  <si>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</si>
  <si>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</si>
  <si>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</si>
  <si>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</si>
  <si>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</si>
  <si>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</si>
  <si>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</si>
  <si>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</si>
  <si>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</si>
  <si>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</si>
  <si>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</si>
  <si>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</si>
  <si>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</si>
  <si>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</si>
  <si>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</si>
  <si>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</si>
  <si>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</si>
  <si>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</si>
  <si>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</si>
  <si>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</si>
  <si>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</si>
  <si>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</si>
  <si>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</si>
  <si>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</si>
  <si>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</si>
  <si>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</si>
  <si>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</si>
  <si>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</si>
  <si>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</si>
  <si>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</si>
  <si>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</si>
  <si>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</si>
  <si>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</si>
  <si>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</si>
  <si>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</si>
  <si>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</si>
  <si>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</si>
  <si>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</si>
  <si>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</si>
  <si>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</si>
  <si>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</si>
  <si>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</si>
  <si>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</si>
  <si>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</si>
  <si>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</si>
  <si>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</si>
  <si>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</si>
  <si>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</si>
  <si>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</si>
  <si>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</si>
  <si>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</si>
  <si>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</si>
  <si>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</si>
  <si>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</si>
  <si>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</si>
  <si>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</si>
  <si>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</si>
  <si>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</si>
  <si>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</si>
  <si>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</si>
  <si>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</si>
  <si>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</si>
  <si>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</si>
  <si>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</si>
  <si>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</si>
  <si>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</si>
  <si>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</si>
  <si>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</si>
  <si>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</si>
  <si>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</si>
  <si>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</si>
  <si>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</si>
  <si>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</si>
  <si>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</si>
  <si>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</si>
  <si>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</si>
  <si>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</si>
  <si>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</si>
  <si>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</si>
  <si>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</si>
  <si>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</si>
  <si>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</si>
  <si>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</si>
  <si>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</si>
  <si>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</si>
  <si>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</si>
  <si>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</si>
  <si>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</si>
  <si>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</si>
  <si>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</si>
  <si>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</si>
  <si>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</si>
  <si>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</si>
  <si>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</si>
  <si>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</si>
  <si>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</si>
  <si>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</si>
  <si>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</si>
  <si>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</si>
  <si>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</si>
  <si>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</si>
  <si>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</si>
  <si>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</si>
  <si>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</si>
  <si>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</si>
  <si>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</si>
  <si>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</si>
  <si>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</si>
  <si>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</si>
  <si>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</si>
  <si>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</si>
  <si>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</si>
  <si>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</si>
  <si>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</si>
  <si>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</si>
  <si>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</si>
  <si>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</si>
  <si>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</si>
  <si>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</si>
  <si>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</si>
  <si>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</si>
  <si>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</si>
  <si>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</si>
  <si>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</si>
  <si>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</si>
  <si>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</si>
  <si>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</si>
  <si>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</si>
  <si>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</si>
  <si>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</si>
  <si>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</si>
  <si>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</si>
  <si>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</si>
  <si>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</si>
  <si>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</si>
  <si>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</si>
  <si>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</si>
  <si>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</si>
  <si>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</si>
  <si>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</si>
  <si>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</si>
  <si>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</si>
  <si>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</si>
  <si>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</si>
  <si>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</si>
  <si>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</si>
  <si>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</si>
  <si>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</si>
  <si>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</si>
  <si>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</si>
  <si>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</si>
  <si>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</si>
  <si>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</si>
  <si>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</si>
  <si>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</si>
  <si>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</si>
  <si>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</si>
  <si>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</si>
  <si>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</si>
  <si>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</si>
  <si>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</si>
  <si>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</si>
  <si>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</si>
  <si>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</si>
  <si>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</si>
  <si>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</si>
  <si>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</si>
  <si>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</si>
  <si>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</si>
  <si>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</si>
  <si>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</si>
  <si>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</si>
  <si>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</si>
  <si>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</si>
  <si>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</si>
  <si>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</si>
  <si>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</si>
  <si>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</si>
  <si>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</si>
  <si>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</si>
  <si>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</si>
  <si>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</si>
  <si>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</si>
  <si>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</si>
  <si>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</si>
  <si>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</si>
  <si>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</si>
  <si>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</si>
  <si>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</si>
  <si>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</si>
  <si>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</si>
  <si>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</si>
  <si>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</si>
  <si>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</si>
  <si>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</si>
  <si>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</si>
  <si>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</si>
  <si>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</si>
  <si>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</si>
  <si>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</si>
  <si>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</si>
  <si>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</si>
  <si>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</si>
  <si>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</si>
  <si>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</si>
  <si>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</si>
  <si>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</si>
  <si>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</si>
  <si>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</si>
  <si>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</si>
  <si>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</si>
  <si>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</si>
  <si>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</si>
  <si>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</si>
  <si>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</si>
  <si>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</si>
  <si>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</si>
  <si>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</si>
  <si>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</si>
  <si>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</si>
  <si>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</si>
  <si>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</si>
  <si>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</si>
  <si>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</si>
  <si>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</si>
  <si>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</si>
  <si>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</si>
  <si>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</si>
  <si>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</si>
  <si>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</si>
  <si>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</si>
  <si>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</si>
  <si>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</si>
  <si>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</si>
  <si>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</si>
  <si>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</si>
  <si>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</si>
  <si>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</si>
  <si>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</si>
  <si>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</si>
  <si>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</si>
  <si>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</si>
  <si>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</si>
  <si>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</si>
  <si>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</si>
  <si>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</si>
  <si>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</si>
  <si>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</si>
  <si>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</si>
  <si>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</si>
  <si>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</si>
  <si>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</si>
  <si>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</si>
  <si>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</si>
  <si>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</si>
  <si>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</si>
  <si>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</si>
  <si>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</si>
  <si>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</si>
  <si>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</si>
  <si>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</si>
  <si>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</si>
  <si>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</si>
  <si>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</si>
  <si>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</si>
  <si>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</si>
  <si>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</si>
  <si>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</si>
  <si>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</si>
  <si>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</si>
  <si>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</si>
  <si>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</si>
  <si>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</si>
  <si>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</si>
  <si>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</si>
  <si>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</si>
  <si>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</si>
  <si>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</si>
  <si>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</si>
  <si>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</si>
  <si>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</si>
  <si>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</si>
  <si>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</si>
  <si>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</si>
  <si>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</si>
  <si>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</si>
  <si>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</si>
  <si>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</si>
  <si>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</si>
  <si>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</si>
  <si>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</si>
  <si>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</si>
  <si>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</si>
  <si>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</si>
  <si>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</si>
  <si>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</si>
  <si>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</si>
  <si>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</si>
  <si>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</si>
  <si>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</si>
  <si>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</si>
  <si>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</si>
  <si>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</si>
  <si>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</si>
  <si>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</si>
  <si>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</si>
  <si>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</si>
  <si>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</si>
  <si>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</si>
  <si>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</si>
  <si>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</si>
  <si>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</si>
  <si>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</si>
  <si>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</si>
  <si>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</si>
  <si>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</si>
  <si>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</si>
  <si>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</si>
  <si>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</si>
  <si>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</si>
  <si>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</si>
  <si>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</si>
  <si>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</si>
  <si>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</si>
  <si>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</si>
  <si>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</si>
  <si>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</si>
  <si>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</si>
  <si>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</si>
  <si>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</si>
  <si>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</si>
  <si>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</si>
  <si>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</si>
  <si>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</si>
  <si>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</si>
  <si>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</si>
  <si>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</si>
  <si>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</si>
  <si>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</si>
  <si>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</si>
  <si>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</si>
  <si>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</si>
  <si>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</si>
  <si>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</si>
  <si>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</si>
  <si>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</si>
  <si>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</si>
  <si>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</si>
  <si>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</si>
  <si>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</si>
  <si>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</si>
  <si>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</si>
  <si>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</si>
  <si>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</si>
  <si>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</si>
  <si>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</si>
  <si>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</si>
  <si>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</si>
  <si>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</si>
  <si>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</si>
  <si>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</si>
  <si>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</si>
  <si>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</si>
  <si>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</si>
  <si>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</si>
  <si>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</si>
  <si>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</si>
  <si>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</si>
  <si>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</si>
  <si>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</si>
  <si>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</si>
  <si>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</si>
  <si>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</si>
  <si>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</si>
  <si>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</si>
  <si>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</si>
  <si>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</si>
  <si>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</si>
  <si>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</si>
  <si>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</si>
  <si>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</si>
  <si>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</si>
  <si>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</si>
  <si>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</si>
  <si>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</si>
  <si>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</si>
  <si>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</si>
  <si>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</si>
  <si>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</si>
  <si>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</si>
  <si>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</si>
  <si>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</si>
  <si>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</si>
  <si>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</si>
  <si>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</si>
  <si>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</si>
  <si>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</si>
  <si>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</si>
  <si>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</si>
  <si>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</si>
  <si>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</si>
  <si>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</si>
  <si>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</si>
  <si>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</si>
  <si>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</si>
  <si>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</si>
  <si>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</si>
  <si>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</si>
  <si>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</si>
  <si>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</si>
  <si>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</si>
  <si>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</si>
  <si>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</si>
  <si>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</si>
  <si>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</si>
  <si>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</si>
  <si>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</si>
  <si>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</si>
  <si>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</si>
  <si>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</si>
  <si>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</si>
  <si>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</si>
  <si>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</si>
  <si>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</si>
  <si>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</si>
  <si>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</si>
  <si>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</si>
  <si>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</si>
  <si>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</si>
  <si>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</si>
  <si>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</si>
  <si>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</si>
  <si>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</si>
  <si>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</si>
  <si>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</si>
  <si>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</si>
  <si>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</si>
  <si>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</si>
  <si>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</si>
  <si>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</si>
  <si>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</si>
  <si>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</si>
  <si>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</si>
  <si>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</si>
  <si>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</si>
  <si>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</si>
  <si>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</si>
  <si>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</si>
  <si>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</si>
  <si>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</si>
  <si>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</si>
  <si>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</si>
  <si>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</si>
  <si>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</si>
  <si>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</si>
  <si>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</si>
  <si>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</si>
  <si>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</si>
  <si>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</si>
  <si>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</si>
  <si>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</si>
  <si>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</si>
  <si>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</si>
  <si>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</si>
  <si>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</si>
  <si>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</si>
  <si>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</si>
  <si>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</si>
  <si>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</si>
  <si>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</si>
  <si>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</si>
  <si>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</si>
  <si>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</si>
  <si>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</si>
  <si>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</si>
  <si>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</si>
  <si>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</si>
  <si>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</si>
  <si>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</si>
  <si>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</si>
  <si>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</si>
  <si>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</si>
  <si>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</si>
  <si>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</si>
  <si>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</si>
  <si>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</si>
  <si>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</si>
  <si>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</si>
  <si>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</si>
  <si>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</si>
  <si>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</si>
  <si>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</si>
  <si>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</si>
  <si>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</si>
  <si>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</si>
  <si>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</si>
  <si>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</si>
  <si>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</si>
  <si>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</si>
  <si>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</si>
  <si>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</si>
  <si>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</si>
  <si>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</si>
  <si>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</si>
  <si>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</si>
  <si>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</si>
  <si>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</si>
  <si>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</si>
  <si>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</si>
  <si>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</si>
  <si>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</si>
  <si>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</si>
  <si>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</si>
  <si>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</si>
  <si>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</si>
  <si>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</si>
  <si>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</si>
  <si>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</si>
  <si>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</si>
  <si>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</si>
  <si>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</si>
  <si>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</si>
  <si>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</si>
  <si>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</si>
  <si>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</si>
  <si>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</si>
  <si>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</si>
  <si>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</si>
  <si>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</si>
  <si>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</si>
  <si>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</si>
  <si>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</si>
  <si>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</si>
  <si>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</si>
  <si>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</si>
  <si>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</si>
  <si>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</si>
  <si>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</si>
  <si>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</si>
  <si>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</si>
  <si>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</si>
  <si>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</si>
  <si>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</si>
  <si>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</si>
  <si>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</si>
  <si>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</si>
  <si>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</si>
  <si>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</si>
  <si>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</si>
  <si>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</si>
  <si>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</si>
  <si>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</si>
  <si>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</si>
  <si>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</si>
  <si>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</si>
  <si>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</si>
  <si>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</si>
  <si>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</si>
  <si>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</si>
  <si>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</si>
  <si>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</si>
  <si>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</si>
  <si>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</si>
  <si>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</si>
  <si>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</si>
  <si>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</si>
  <si>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</si>
  <si>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</si>
  <si>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</si>
  <si>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</si>
  <si>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</si>
  <si>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</si>
  <si>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</si>
  <si>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</si>
  <si>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</si>
  <si>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</si>
  <si>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</si>
  <si>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</si>
  <si>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</si>
  <si>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</si>
  <si>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</si>
  <si>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</si>
  <si>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</si>
  <si>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</si>
  <si>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</si>
  <si>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</si>
  <si>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</si>
  <si>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</si>
  <si>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</si>
  <si>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</si>
  <si>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</si>
  <si>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</si>
  <si>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</si>
  <si>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</si>
  <si>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</si>
  <si>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</si>
  <si>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</si>
  <si>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</si>
  <si>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</si>
  <si>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</si>
  <si>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</si>
  <si>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</si>
  <si>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</si>
  <si>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</si>
  <si>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</si>
  <si>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</si>
  <si>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</si>
  <si>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</si>
  <si>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</si>
  <si>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</si>
  <si>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</si>
  <si>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</si>
  <si>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</si>
  <si>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</si>
  <si>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</si>
  <si>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</si>
  <si>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</si>
  <si>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</si>
  <si>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</si>
  <si>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</si>
  <si>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</si>
  <si>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</si>
  <si>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</si>
  <si>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</si>
  <si>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</si>
  <si>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</si>
  <si>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</si>
  <si>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</si>
  <si>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</si>
  <si>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</si>
  <si>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</si>
  <si>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</si>
  <si>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</si>
  <si>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</si>
  <si>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</si>
  <si>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</si>
  <si>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</si>
  <si>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</si>
  <si>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</si>
  <si>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</si>
  <si>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</si>
  <si>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</si>
  <si>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</si>
  <si>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</si>
  <si>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</si>
  <si>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</si>
  <si>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</si>
  <si>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</si>
  <si>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</si>
  <si>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</si>
  <si>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</si>
  <si>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</si>
  <si>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</si>
  <si>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</si>
  <si>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</si>
  <si>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</si>
  <si>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</si>
  <si>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</si>
  <si>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</si>
  <si>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</si>
  <si>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</si>
  <si>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</si>
  <si>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</si>
  <si>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</si>
  <si>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</si>
  <si>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</si>
  <si>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</si>
  <si>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</si>
  <si>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</si>
  <si>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</si>
  <si>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</si>
  <si>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</si>
  <si>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</si>
  <si>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</si>
  <si>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</si>
  <si>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</si>
  <si>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</si>
  <si>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</si>
  <si>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</si>
  <si>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</si>
  <si>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</si>
  <si>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</si>
  <si>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</si>
  <si>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</si>
  <si>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</si>
  <si>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</si>
  <si>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</si>
  <si>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</si>
  <si>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</si>
  <si>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</si>
  <si>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</si>
  <si>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</si>
  <si>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</si>
  <si>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</si>
  <si>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</si>
  <si>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</si>
  <si>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</si>
  <si>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</si>
  <si>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</si>
  <si>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</si>
  <si>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</si>
  <si>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</si>
  <si>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</si>
  <si>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</si>
  <si>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</si>
  <si>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</si>
  <si>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</si>
  <si>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</si>
  <si>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</si>
  <si>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</si>
  <si>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</si>
  <si>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</si>
  <si>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</si>
  <si>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</si>
  <si>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</si>
  <si>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</si>
  <si>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</si>
  <si>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</si>
  <si>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</si>
  <si>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</si>
  <si>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</si>
  <si>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</si>
  <si>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</si>
  <si>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</si>
  <si>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</si>
  <si>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</si>
  <si>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</si>
  <si>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</si>
  <si>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</si>
  <si>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</si>
  <si>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</si>
  <si>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</si>
  <si>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</si>
  <si>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</si>
  <si>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</si>
  <si>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</si>
  <si>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</si>
  <si>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</si>
  <si>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</si>
  <si>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</si>
  <si>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</si>
  <si>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</si>
  <si>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</si>
  <si>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</si>
  <si>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</si>
  <si>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</si>
  <si>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</si>
  <si>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</si>
  <si>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</si>
  <si>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</si>
  <si>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</si>
  <si>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</si>
  <si>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</si>
  <si>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</si>
  <si>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</si>
  <si>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</si>
  <si>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</si>
  <si>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</si>
  <si>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</si>
  <si>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</si>
  <si>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</si>
  <si>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</si>
  <si>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</si>
  <si>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</si>
  <si>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</si>
  <si>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</si>
  <si>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</si>
  <si>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</si>
  <si>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</si>
  <si>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</si>
  <si>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</si>
  <si>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</si>
  <si>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</si>
  <si>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</si>
  <si>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</si>
  <si>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</si>
  <si>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</si>
  <si>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</si>
  <si>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</si>
  <si>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</si>
  <si>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</si>
  <si>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</si>
  <si>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</si>
  <si>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</si>
  <si>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</si>
  <si>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</si>
  <si>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</si>
  <si>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</si>
  <si>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</si>
  <si>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</si>
  <si>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</si>
  <si>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</si>
  <si>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</si>
  <si>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</si>
  <si>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</si>
  <si>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</si>
  <si>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</si>
  <si>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</si>
  <si>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</si>
  <si>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</si>
  <si>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</si>
  <si>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</si>
  <si>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</si>
  <si>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</si>
  <si>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</si>
  <si>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</si>
  <si>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</si>
  <si>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</si>
  <si>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</si>
  <si>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</si>
  <si>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</si>
  <si>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</si>
  <si>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</si>
  <si>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</si>
  <si>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</si>
  <si>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</si>
  <si>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</si>
  <si>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</si>
  <si>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</si>
  <si>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</si>
  <si>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</si>
  <si>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</si>
  <si>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</si>
  <si>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</si>
  <si>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</si>
  <si>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</si>
  <si>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</si>
  <si>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</si>
  <si>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</si>
  <si>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</si>
  <si>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</si>
  <si>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</si>
  <si>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</si>
  <si>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</si>
  <si>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</si>
  <si>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</si>
  <si>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</si>
  <si>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</si>
  <si>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</si>
  <si>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</si>
  <si>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</si>
  <si>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</si>
  <si>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</si>
  <si>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</si>
  <si>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</si>
  <si>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</si>
  <si>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</si>
  <si>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</si>
  <si>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</si>
  <si>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</si>
  <si>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</si>
  <si>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</si>
  <si>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</si>
  <si>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</si>
  <si>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</si>
  <si>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</si>
  <si>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</si>
  <si>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</si>
  <si>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</si>
  <si>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</si>
  <si>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</si>
  <si>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</si>
  <si>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</si>
  <si>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</si>
  <si>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</si>
  <si>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</si>
  <si>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</si>
  <si>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</si>
  <si>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</si>
  <si>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</si>
  <si>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</si>
  <si>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</si>
  <si>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</si>
  <si>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</si>
  <si>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</si>
  <si>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</si>
  <si>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</si>
  <si>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</si>
  <si>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</si>
  <si>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</si>
  <si>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</si>
  <si>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</si>
  <si>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</si>
  <si>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</si>
  <si>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</si>
  <si>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</si>
  <si>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</si>
  <si>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</si>
  <si>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</si>
  <si>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</si>
  <si>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</si>
  <si>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</si>
  <si>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</si>
  <si>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</si>
  <si>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</si>
  <si>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</si>
  <si>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</si>
  <si>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</si>
  <si>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</si>
  <si>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</si>
  <si>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</si>
  <si>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</si>
  <si>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</si>
  <si>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</si>
  <si>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</si>
  <si>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</si>
  <si>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</si>
  <si>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</si>
  <si>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</si>
  <si>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</si>
  <si>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</si>
  <si>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</si>
  <si>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</si>
  <si>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</si>
  <si>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</si>
  <si>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</si>
  <si>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</si>
  <si>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</si>
  <si>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</si>
  <si>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</si>
  <si>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</si>
  <si>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</si>
  <si>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</si>
  <si>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</si>
  <si>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</si>
  <si>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</si>
  <si>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</si>
  <si>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</si>
  <si>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</si>
  <si>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</si>
  <si>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</si>
  <si>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</si>
  <si>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</si>
  <si>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</si>
  <si>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</si>
  <si>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</si>
  <si>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</si>
  <si>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</si>
  <si>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</si>
  <si>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</si>
  <si>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</si>
  <si>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</si>
  <si>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</si>
  <si>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</si>
  <si>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</si>
  <si>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</si>
  <si>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</si>
  <si>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</si>
  <si>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</si>
  <si>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</si>
  <si>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</si>
  <si>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</si>
  <si>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</si>
  <si>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</si>
  <si>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</si>
  <si>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</si>
  <si>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</si>
  <si>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</si>
  <si>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</si>
  <si>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</si>
  <si>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</si>
  <si>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</si>
  <si>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</si>
  <si>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</si>
  <si>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</si>
  <si>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</si>
  <si>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</si>
  <si>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</si>
  <si>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</si>
  <si>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</si>
  <si>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</si>
  <si>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</si>
  <si>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</si>
  <si>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</si>
  <si>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</si>
  <si>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</si>
  <si>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</si>
  <si>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</si>
  <si>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</si>
  <si>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</si>
  <si>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</si>
  <si>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</si>
  <si>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</si>
  <si>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</si>
  <si>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</si>
  <si>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</si>
  <si>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</si>
  <si>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</si>
  <si>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</si>
  <si>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</si>
  <si>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</si>
  <si>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</si>
  <si>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</si>
  <si>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</si>
  <si>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</si>
  <si>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</si>
  <si>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</si>
  <si>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</si>
  <si>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</si>
  <si>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</si>
  <si>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</si>
  <si>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</si>
  <si>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</si>
  <si>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</si>
  <si>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</si>
  <si>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</si>
  <si>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</si>
  <si>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</si>
  <si>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</si>
  <si>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</si>
  <si>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</si>
  <si>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</si>
  <si>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</si>
  <si>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</si>
  <si>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</si>
  <si>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</si>
  <si>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</si>
  <si>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</si>
  <si>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</si>
  <si>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</si>
  <si>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</si>
  <si>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</si>
  <si>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</si>
  <si>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</si>
  <si>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</si>
  <si>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</si>
  <si>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</si>
  <si>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</si>
  <si>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</si>
  <si>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</si>
  <si>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</si>
  <si>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</si>
  <si>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</si>
  <si>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</si>
  <si>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</si>
  <si>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</si>
  <si>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</si>
  <si>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</si>
  <si>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</si>
  <si>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</si>
  <si>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</si>
  <si>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</si>
  <si>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</si>
  <si>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</si>
  <si>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</si>
  <si>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</si>
  <si>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</si>
  <si>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</si>
  <si>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</si>
  <si>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</si>
  <si>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</si>
  <si>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</si>
  <si>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</si>
  <si>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</si>
  <si>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</si>
  <si>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</si>
  <si>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</si>
  <si>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</si>
  <si>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</si>
  <si>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</si>
  <si>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</si>
  <si>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</si>
  <si>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</si>
  <si>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</si>
  <si>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</si>
  <si>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</si>
  <si>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</si>
  <si>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</si>
  <si>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</si>
  <si>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</si>
  <si>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</si>
  <si>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</si>
  <si>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</si>
  <si>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</si>
  <si>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</si>
  <si>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</si>
  <si>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</si>
  <si>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</si>
  <si>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</si>
  <si>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</si>
  <si>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</si>
  <si>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</si>
  <si>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</si>
  <si>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</si>
  <si>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</si>
  <si>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</si>
  <si>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</si>
  <si>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</si>
  <si>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</si>
  <si>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</si>
  <si>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</si>
  <si>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</si>
  <si>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</si>
  <si>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</si>
  <si>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</si>
  <si>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</si>
  <si>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</si>
  <si>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</si>
  <si>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</si>
  <si>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</si>
  <si>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</si>
  <si>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</si>
  <si>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</si>
  <si>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</si>
  <si>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</si>
  <si>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</si>
  <si>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</si>
  <si>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</si>
  <si>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</si>
  <si>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</si>
  <si>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</si>
  <si>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</si>
  <si>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</si>
  <si>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</si>
  <si>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</si>
  <si>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</si>
  <si>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</si>
  <si>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</si>
  <si>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</si>
  <si>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</si>
  <si>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</si>
  <si>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</si>
  <si>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</si>
  <si>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</si>
  <si>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</si>
  <si>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</si>
  <si>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</si>
  <si>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</si>
  <si>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</si>
  <si>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</si>
  <si>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</si>
  <si>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</si>
  <si>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</si>
  <si>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</si>
  <si>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</si>
  <si>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</si>
  <si>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</si>
  <si>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</si>
  <si>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</si>
  <si>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</si>
  <si>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</si>
  <si>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</si>
  <si>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</si>
  <si>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</si>
  <si>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</si>
  <si>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</si>
  <si>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</si>
  <si>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</si>
  <si>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</si>
  <si>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</si>
  <si>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</si>
  <si>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</si>
  <si>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</si>
  <si>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</si>
  <si>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</si>
  <si>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</si>
  <si>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</si>
  <si>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</si>
  <si>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</si>
  <si>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</si>
  <si>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</si>
  <si>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</si>
  <si>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</si>
  <si>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</si>
  <si>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</si>
  <si>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</si>
  <si>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</si>
  <si>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</si>
  <si>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</si>
  <si>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</si>
  <si>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</si>
  <si>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</si>
  <si>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</si>
  <si>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</si>
  <si>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</si>
  <si>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</si>
  <si>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</si>
  <si>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</si>
  <si>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</si>
  <si>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</si>
  <si>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</si>
  <si>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</si>
  <si>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</si>
  <si>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</si>
  <si>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</si>
  <si>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</si>
  <si>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</si>
  <si>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</si>
  <si>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</si>
  <si>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</si>
  <si>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</si>
  <si>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</si>
  <si>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</si>
  <si>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</si>
  <si>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</si>
  <si>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</si>
  <si>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</si>
  <si>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</si>
  <si>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</si>
  <si>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</si>
  <si>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</si>
  <si>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</si>
  <si>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</si>
  <si>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</si>
  <si>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</si>
  <si>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</si>
  <si>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</si>
  <si>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</si>
  <si>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</si>
  <si>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</si>
  <si>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</si>
  <si>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</si>
  <si>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</si>
  <si>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</si>
  <si>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</si>
  <si>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</si>
  <si>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</si>
  <si>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</si>
  <si>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</si>
  <si>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</si>
  <si>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</si>
  <si>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</si>
  <si>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</si>
  <si>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</si>
  <si>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</si>
  <si>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</si>
  <si>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</si>
  <si>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</si>
  <si>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</si>
  <si>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</si>
  <si>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</si>
  <si>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</si>
  <si>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</si>
  <si>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</si>
  <si>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</si>
  <si>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</si>
  <si>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</si>
  <si>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</si>
  <si>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</si>
  <si>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</si>
  <si>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</si>
  <si>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</si>
  <si>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</si>
  <si>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</si>
  <si>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</si>
  <si>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</si>
  <si>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</si>
  <si>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</si>
  <si>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</si>
  <si>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</si>
  <si>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</si>
  <si>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</si>
  <si>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</si>
  <si>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</si>
  <si>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</si>
  <si>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</si>
  <si>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</si>
  <si>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</si>
  <si>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</si>
  <si>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</si>
  <si>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</si>
  <si>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</si>
  <si>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</si>
  <si>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</si>
  <si>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</si>
  <si>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</si>
  <si>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</si>
  <si>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</si>
  <si>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</si>
  <si>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</si>
  <si>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</si>
  <si>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</si>
  <si>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</si>
  <si>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</si>
  <si>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</si>
  <si>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</si>
  <si>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</si>
  <si>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</si>
  <si>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</si>
  <si>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</si>
  <si>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</si>
  <si>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</si>
  <si>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</si>
  <si>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</si>
  <si>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</si>
  <si>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</si>
  <si>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</si>
  <si>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</si>
  <si>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</si>
  <si>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</si>
  <si>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</si>
  <si>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</si>
  <si>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</si>
  <si>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</si>
  <si>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</si>
  <si>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</si>
  <si>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</si>
  <si>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</si>
  <si>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</si>
  <si>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</si>
  <si>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</si>
  <si>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</si>
  <si>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</si>
  <si>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</si>
  <si>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</si>
  <si>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</si>
  <si>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</si>
  <si>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</si>
  <si>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</si>
  <si>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</si>
  <si>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</si>
  <si>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</si>
  <si>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</si>
  <si>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</si>
  <si>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</si>
  <si>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</si>
  <si>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</si>
  <si>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</si>
  <si>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</si>
  <si>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</si>
  <si>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</si>
  <si>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</si>
  <si>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</si>
  <si>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</si>
  <si>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</si>
  <si>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</si>
  <si>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</si>
  <si>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</si>
  <si>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</si>
  <si>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</si>
  <si>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</si>
  <si>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</si>
  <si>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</si>
  <si>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</si>
  <si>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</si>
  <si>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</si>
  <si>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</si>
  <si>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</si>
  <si>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</si>
  <si>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</si>
  <si>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</si>
  <si>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</si>
  <si>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</si>
  <si>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</si>
  <si>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</si>
  <si>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</si>
  <si>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</si>
  <si>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</si>
  <si>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</si>
  <si>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</si>
  <si>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</si>
  <si>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</si>
  <si>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</si>
  <si>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</si>
  <si>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</si>
  <si>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</si>
  <si>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</si>
  <si>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</si>
  <si>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</si>
  <si>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</si>
  <si>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</si>
  <si>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</si>
  <si>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</si>
  <si>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</si>
  <si>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</si>
  <si>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</si>
  <si>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</si>
  <si>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</si>
  <si>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</si>
  <si>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</si>
  <si>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</si>
  <si>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</si>
  <si>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</si>
  <si>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</si>
  <si>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</si>
  <si>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</si>
  <si>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</si>
  <si>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</si>
  <si>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</si>
  <si>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</si>
  <si>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</si>
  <si>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</si>
  <si>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</si>
  <si>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</si>
  <si>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</si>
  <si>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</si>
  <si>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</si>
  <si>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</si>
  <si>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</si>
  <si>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</si>
  <si>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</si>
  <si>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</si>
  <si>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</si>
  <si>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</si>
  <si>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</si>
  <si>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</si>
  <si>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</si>
  <si>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</si>
  <si>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</si>
  <si>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</si>
  <si>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</si>
  <si>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</si>
  <si>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</si>
  <si>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</si>
  <si>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</si>
  <si>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</si>
  <si>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</si>
  <si>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</si>
  <si>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</si>
  <si>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</si>
  <si>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</si>
  <si>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</si>
  <si>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</si>
  <si>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</si>
  <si>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</si>
  <si>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</si>
  <si>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</si>
  <si>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</si>
  <si>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</si>
  <si>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</si>
  <si>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</si>
  <si>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</si>
  <si>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</si>
  <si>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</si>
  <si>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</si>
  <si>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</si>
  <si>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</si>
  <si>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</si>
  <si>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</si>
  <si>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</si>
  <si>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</si>
  <si>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</si>
  <si>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</si>
  <si>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</si>
  <si>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</si>
  <si>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</si>
  <si>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</si>
  <si>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</si>
  <si>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</si>
  <si>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</si>
  <si>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</si>
  <si>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</si>
  <si>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</si>
  <si>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</si>
  <si>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</si>
  <si>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</si>
  <si>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</si>
  <si>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</si>
  <si>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</si>
  <si>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</si>
  <si>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</si>
  <si>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</si>
  <si>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</si>
  <si>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</si>
  <si>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</si>
  <si>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</si>
  <si>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</si>
  <si>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</si>
  <si>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</si>
  <si>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</si>
  <si>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</si>
  <si>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</si>
  <si>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</si>
  <si>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</si>
  <si>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</si>
  <si>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</si>
  <si>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</si>
  <si>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</si>
  <si>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</si>
  <si>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</si>
  <si>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</si>
  <si>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</si>
  <si>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</si>
  <si>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</si>
  <si>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</si>
  <si>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</si>
  <si>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</si>
  <si>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</si>
  <si>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</si>
  <si>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</si>
  <si>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</si>
  <si>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</si>
  <si>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</si>
  <si>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</si>
  <si>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</si>
  <si>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</si>
  <si>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</si>
  <si>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</si>
  <si>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</si>
  <si>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</si>
  <si>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</si>
  <si>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</si>
  <si>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</si>
  <si>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</si>
  <si>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</si>
  <si>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</si>
  <si>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</si>
  <si>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</si>
  <si>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</si>
  <si>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</si>
  <si>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</si>
  <si>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</si>
  <si>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</si>
  <si>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</si>
  <si>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</si>
  <si>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</si>
  <si>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</si>
  <si>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</si>
  <si>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</si>
  <si>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</si>
  <si>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</si>
  <si>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</si>
  <si>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</si>
  <si>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</si>
  <si>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</si>
  <si>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</si>
  <si>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</si>
  <si>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</si>
  <si>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</si>
  <si>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</si>
  <si>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</si>
  <si>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</si>
  <si>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</si>
  <si>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</si>
  <si>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</si>
  <si>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</si>
  <si>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</si>
  <si>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</si>
  <si>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</si>
  <si>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</si>
  <si>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</si>
  <si>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</si>
  <si>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</si>
  <si>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</si>
  <si>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</si>
  <si>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</si>
  <si>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</si>
  <si>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</si>
  <si>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</si>
  <si>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</si>
  <si>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</si>
  <si>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</si>
  <si>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</si>
  <si>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</si>
  <si>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</si>
  <si>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</si>
  <si>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</si>
  <si>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</si>
  <si>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</si>
  <si>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</si>
  <si>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</si>
  <si>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</si>
  <si>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</si>
  <si>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</si>
  <si>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</si>
  <si>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</si>
  <si>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</si>
  <si>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</si>
  <si>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</si>
  <si>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</si>
  <si>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</si>
  <si>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</si>
  <si>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</si>
  <si>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</si>
  <si>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</si>
  <si>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</si>
  <si>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</si>
  <si>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</si>
  <si>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</si>
  <si>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</si>
  <si>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</si>
  <si>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</si>
  <si>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</si>
  <si>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</si>
  <si>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</si>
  <si>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</si>
  <si>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</si>
  <si>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</si>
  <si>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</si>
  <si>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</si>
  <si>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</si>
  <si>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</si>
  <si>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</si>
  <si>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</si>
  <si>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</si>
  <si>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</si>
  <si>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</si>
  <si>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</si>
  <si>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</si>
  <si>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</si>
  <si>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</si>
  <si>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</si>
  <si>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</si>
  <si>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</si>
  <si>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</si>
  <si>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</si>
  <si>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</si>
  <si>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</si>
  <si>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</si>
  <si>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</si>
  <si>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</si>
  <si>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</si>
  <si>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</si>
  <si>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</si>
  <si>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</si>
  <si>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</si>
  <si>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</si>
  <si>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</si>
  <si>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</si>
  <si>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</si>
  <si>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</si>
  <si>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</si>
  <si>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</si>
  <si>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</si>
  <si>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</si>
  <si>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</si>
  <si>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</si>
  <si>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</si>
  <si>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</si>
  <si>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</si>
  <si>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</si>
  <si>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</si>
  <si>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</si>
  <si>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</si>
  <si>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</si>
  <si>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</si>
  <si>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</si>
  <si>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</si>
  <si>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</si>
  <si>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</si>
  <si>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</si>
  <si>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</si>
  <si>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</si>
  <si>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</si>
  <si>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</si>
  <si>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</si>
  <si>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</si>
  <si>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</si>
  <si>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</si>
  <si>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</si>
  <si>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</si>
  <si>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</si>
  <si>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</si>
  <si>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</si>
  <si>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</si>
  <si>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</si>
  <si>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</si>
  <si>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</si>
  <si>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</si>
  <si>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</si>
  <si>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</si>
  <si>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</si>
  <si>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</si>
  <si>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</si>
  <si>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</si>
  <si>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</si>
  <si>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</si>
  <si>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</si>
  <si>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</si>
  <si>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</si>
  <si>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</si>
  <si>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</si>
  <si>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</si>
  <si>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</si>
  <si>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</si>
  <si>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</si>
  <si>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</si>
  <si>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</si>
  <si>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</si>
  <si>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</si>
  <si>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</si>
  <si>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</si>
  <si>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</si>
  <si>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</si>
  <si>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</si>
  <si>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</si>
  <si>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</si>
  <si>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</si>
  <si>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</si>
  <si>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</si>
  <si>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</si>
  <si>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</si>
  <si>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</si>
  <si>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</si>
  <si>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</si>
  <si>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</si>
  <si>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</si>
  <si>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</si>
  <si>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</si>
  <si>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</si>
  <si>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</si>
  <si>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</si>
  <si>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</si>
  <si>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</si>
  <si>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</si>
  <si>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</si>
  <si>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</si>
  <si>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</si>
  <si>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</si>
  <si>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</si>
  <si>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</si>
  <si>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</si>
  <si>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</si>
  <si>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</si>
  <si>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</si>
  <si>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</si>
  <si>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</si>
  <si>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</si>
  <si>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</si>
  <si>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</si>
  <si>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</si>
  <si>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</si>
  <si>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</si>
  <si>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</si>
  <si>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</si>
  <si>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</si>
  <si>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</si>
  <si>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</si>
  <si>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</si>
  <si>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</si>
  <si>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</si>
  <si>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</si>
  <si>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</si>
  <si>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</si>
  <si>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</si>
  <si>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</si>
  <si>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</si>
  <si>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</si>
  <si>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</si>
  <si>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</si>
  <si>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</si>
  <si>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</si>
  <si>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</si>
  <si>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</si>
  <si>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</si>
  <si>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</si>
  <si>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</si>
  <si>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</si>
  <si>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</si>
  <si>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</si>
  <si>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</si>
  <si>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</si>
  <si>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</si>
  <si>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</si>
  <si>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</si>
  <si>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</si>
  <si>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</si>
  <si>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</si>
  <si>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</si>
  <si>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</si>
  <si>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</si>
  <si>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</si>
  <si>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</si>
  <si>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</si>
  <si>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</si>
  <si>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</si>
  <si>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</si>
  <si>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</si>
  <si>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</si>
  <si>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</si>
  <si>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</si>
  <si>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</si>
  <si>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</si>
  <si>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</si>
  <si>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</si>
  <si>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</si>
  <si>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</si>
  <si>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</si>
  <si>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</si>
  <si>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</si>
  <si>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</si>
  <si>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</si>
  <si>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</si>
  <si>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</si>
  <si>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</si>
  <si>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</si>
  <si>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</si>
  <si>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</si>
  <si>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</si>
  <si>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</si>
  <si>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</si>
  <si>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</si>
  <si>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</si>
  <si>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</si>
  <si>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</si>
  <si>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</si>
  <si>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</si>
  <si>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</si>
  <si>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</si>
  <si>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</si>
  <si>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</si>
  <si>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</si>
  <si>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</si>
  <si>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</si>
  <si>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</si>
  <si>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</si>
  <si>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</si>
  <si>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</si>
  <si>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</si>
  <si>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</si>
  <si>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</si>
  <si>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</si>
  <si>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</si>
  <si>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</si>
  <si>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</si>
  <si>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</si>
  <si>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</si>
  <si>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</si>
  <si>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</si>
  <si>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</si>
  <si>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</si>
  <si>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</si>
  <si>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</si>
  <si>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</si>
  <si>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</si>
  <si>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</si>
  <si>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</si>
  <si>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</si>
  <si>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</si>
  <si>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</si>
  <si>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</si>
  <si>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</si>
  <si>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</si>
  <si>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</si>
  <si>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</si>
  <si>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</si>
  <si>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</si>
  <si>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</si>
  <si>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</si>
  <si>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</si>
  <si>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</si>
  <si>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</si>
  <si>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</si>
  <si>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</si>
  <si>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</si>
  <si>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</si>
  <si>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</si>
  <si>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</si>
  <si>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</si>
  <si>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</si>
  <si>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</si>
  <si>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</si>
  <si>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</si>
  <si>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</si>
  <si>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</si>
  <si>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</si>
  <si>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</si>
  <si>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</si>
  <si>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</si>
  <si>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</si>
  <si>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</si>
  <si>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</si>
  <si>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</si>
  <si>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</si>
  <si>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</si>
  <si>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</si>
  <si>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</si>
  <si>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</si>
  <si>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</si>
  <si>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</si>
  <si>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</si>
  <si>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</si>
  <si>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</si>
  <si>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</si>
  <si>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</si>
  <si>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</si>
  <si>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</si>
  <si>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</si>
  <si>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</si>
  <si>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</si>
  <si>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</si>
  <si>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</si>
  <si>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</si>
  <si>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</si>
  <si>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</si>
  <si>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</si>
  <si>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</si>
  <si>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</si>
  <si>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</si>
  <si>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</si>
  <si>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</si>
  <si>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</si>
  <si>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</si>
  <si>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</si>
  <si>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</si>
  <si>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</si>
  <si>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</si>
  <si>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</si>
  <si>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</si>
  <si>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</si>
  <si>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</si>
  <si>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</si>
  <si>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</si>
  <si>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</si>
  <si>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</si>
  <si>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</si>
  <si>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</si>
  <si>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</si>
  <si>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</si>
  <si>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</si>
  <si>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</si>
  <si>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</si>
  <si>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</si>
  <si>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</si>
  <si>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</si>
  <si>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</si>
  <si>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</si>
  <si>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</si>
  <si>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</si>
  <si>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</si>
  <si>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</si>
  <si>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</si>
  <si>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</si>
  <si>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</si>
  <si>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</si>
  <si>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</si>
  <si>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</si>
  <si>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</si>
  <si>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</si>
  <si>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</si>
  <si>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</si>
  <si>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</si>
  <si>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</si>
  <si>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</si>
  <si>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</si>
  <si>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</si>
  <si>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</si>
  <si>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</si>
  <si>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</si>
  <si>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</si>
  <si>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</si>
  <si>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</si>
  <si>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</si>
  <si>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</si>
  <si>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</si>
  <si>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</si>
  <si>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</si>
  <si>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</si>
  <si>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</si>
  <si>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</si>
  <si>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</si>
  <si>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</si>
  <si>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</si>
  <si>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</si>
  <si>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</si>
  <si>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</si>
  <si>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</si>
  <si>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</si>
  <si>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</si>
  <si>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</si>
  <si>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</si>
  <si>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</si>
  <si>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</si>
  <si>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</si>
  <si>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</si>
  <si>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</si>
  <si>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</si>
  <si>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</si>
  <si>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</si>
  <si>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</si>
  <si>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</si>
  <si>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</si>
  <si>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</si>
  <si>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</si>
  <si>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</si>
  <si>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</si>
  <si>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</si>
  <si>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</si>
  <si>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</si>
  <si>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</si>
  <si>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</si>
  <si>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</si>
  <si>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</si>
  <si>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</si>
  <si>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</si>
  <si>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</si>
  <si>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</si>
  <si>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</si>
  <si>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</si>
  <si>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</si>
  <si>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</si>
  <si>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</si>
  <si>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</si>
  <si>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</si>
  <si>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</si>
  <si>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</si>
  <si>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</si>
  <si>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</si>
  <si>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</si>
  <si>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</si>
  <si>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</si>
  <si>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</si>
  <si>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</si>
  <si>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</si>
  <si>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</si>
  <si>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</si>
  <si>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</si>
  <si>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</si>
  <si>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</si>
  <si>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</si>
  <si>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</si>
  <si>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</si>
  <si>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</si>
  <si>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</si>
  <si>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</si>
  <si>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</si>
  <si>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</si>
  <si>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</si>
  <si>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</si>
  <si>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</si>
  <si>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</si>
  <si>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</si>
  <si>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</si>
  <si>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</si>
  <si>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</si>
  <si>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</si>
  <si>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</si>
  <si>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</si>
  <si>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</si>
  <si>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</si>
  <si>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</si>
  <si>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</si>
  <si>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</si>
  <si>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</si>
  <si>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</si>
  <si>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</si>
  <si>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</si>
  <si>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</si>
  <si>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</si>
  <si>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</si>
  <si>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</si>
  <si>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</si>
  <si>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</si>
  <si>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</si>
  <si>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</si>
  <si>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</si>
  <si>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</si>
  <si>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</si>
  <si>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</si>
  <si>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</si>
  <si>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</si>
  <si>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</si>
  <si>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</si>
  <si>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</si>
  <si>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</si>
  <si>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</si>
  <si>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</si>
  <si>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</si>
  <si>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</si>
  <si>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</si>
  <si>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</si>
  <si>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</si>
  <si>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</si>
  <si>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</si>
  <si>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</si>
  <si>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</si>
  <si>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</si>
  <si>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</si>
  <si>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</si>
  <si>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</si>
  <si>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</si>
  <si>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</si>
  <si>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</si>
  <si>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</si>
  <si>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</si>
  <si>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</si>
  <si>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</si>
  <si>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</si>
  <si>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</si>
  <si>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</si>
  <si>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</si>
  <si>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</si>
  <si>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</si>
  <si>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</si>
  <si>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</si>
  <si>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</si>
  <si>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</si>
  <si>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</si>
  <si>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</si>
  <si>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</si>
  <si>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</si>
  <si>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</si>
  <si>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</si>
  <si>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</si>
  <si>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</si>
  <si>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</si>
  <si>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</si>
  <si>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</si>
  <si>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</si>
  <si>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</si>
  <si>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</si>
  <si>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</si>
  <si>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</si>
  <si>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</si>
  <si>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</si>
  <si>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</si>
  <si>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</si>
  <si>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</si>
  <si>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</si>
  <si>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</si>
  <si>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</si>
  <si>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</si>
  <si>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</si>
  <si>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</si>
  <si>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</si>
  <si>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</si>
  <si>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</si>
  <si>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</si>
  <si>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</si>
  <si>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</si>
  <si>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</si>
  <si>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</si>
  <si>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</si>
  <si>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</si>
  <si>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</si>
  <si>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</si>
  <si>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</si>
  <si>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</si>
  <si>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</si>
  <si>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</si>
  <si>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</si>
  <si>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</si>
  <si>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</si>
  <si>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</si>
  <si>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</si>
  <si>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</si>
  <si>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</si>
  <si>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</si>
  <si>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</si>
  <si>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</si>
  <si>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</si>
  <si>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</si>
  <si>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</si>
  <si>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</si>
  <si>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</si>
  <si>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</si>
  <si>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</si>
  <si>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</si>
  <si>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</si>
  <si>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</si>
  <si>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</si>
  <si>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</si>
  <si>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</si>
  <si>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</si>
  <si>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</si>
  <si>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</si>
  <si>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</si>
  <si>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</si>
  <si>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</si>
  <si>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</si>
  <si>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</si>
  <si>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</si>
  <si>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</si>
  <si>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</si>
  <si>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</si>
  <si>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</si>
  <si>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</si>
  <si>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</si>
  <si>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</si>
  <si>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</si>
  <si>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</si>
  <si>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</si>
  <si>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</si>
  <si>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</si>
  <si>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</si>
  <si>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</si>
  <si>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</si>
  <si>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</si>
  <si>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</si>
  <si>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</si>
  <si>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</si>
  <si>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</si>
  <si>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</si>
  <si>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</si>
  <si>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</si>
  <si>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</si>
  <si>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</si>
  <si>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</si>
  <si>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</si>
  <si>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</si>
  <si>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</si>
  <si>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</si>
  <si>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</si>
  <si>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</si>
  <si>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</si>
  <si>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</si>
  <si>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</si>
  <si>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</si>
  <si>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</si>
  <si>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</si>
  <si>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</si>
  <si>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</si>
  <si>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</si>
  <si>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</si>
  <si>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</si>
  <si>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</si>
  <si>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</si>
  <si>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</si>
  <si>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</si>
  <si>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</si>
  <si>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</si>
  <si>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</si>
  <si>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</si>
  <si>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</si>
  <si>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</si>
  <si>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</si>
  <si>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</si>
  <si>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</si>
  <si>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</si>
  <si>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</si>
  <si>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</si>
  <si>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</si>
  <si>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</si>
  <si>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</si>
  <si>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</si>
  <si>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</si>
  <si>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</si>
  <si>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</si>
  <si>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</si>
  <si>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</si>
  <si>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</si>
  <si>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</si>
  <si>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</si>
  <si>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</si>
  <si>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</si>
  <si>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</si>
  <si>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</si>
  <si>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</si>
  <si>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</si>
  <si>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</si>
  <si>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</si>
  <si>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</si>
  <si>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</si>
  <si>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</si>
  <si>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</si>
  <si>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</si>
  <si>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</si>
  <si>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</si>
  <si>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</si>
  <si>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</si>
  <si>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</si>
  <si>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</si>
  <si>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</si>
  <si>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</si>
  <si>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</si>
  <si>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</si>
  <si>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</si>
  <si>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</si>
  <si>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</si>
  <si>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</si>
  <si>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</si>
  <si>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</si>
  <si>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</si>
  <si>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</si>
  <si>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</si>
  <si>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</si>
  <si>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</si>
  <si>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</si>
  <si>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</si>
  <si>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</si>
  <si>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</si>
  <si>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</si>
  <si>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</si>
  <si>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</si>
  <si>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</si>
  <si>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</si>
  <si>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</si>
  <si>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</si>
  <si>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</si>
  <si>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</si>
  <si>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</si>
  <si>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</si>
  <si>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</si>
  <si>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</si>
  <si>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</si>
  <si>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</si>
  <si>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</si>
  <si>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</si>
  <si>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</si>
  <si>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</si>
  <si>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</si>
  <si>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</si>
  <si>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</si>
  <si>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</si>
  <si>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</si>
  <si>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</si>
  <si>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</si>
  <si>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</si>
  <si>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</si>
  <si>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</si>
  <si>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</si>
  <si>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</si>
  <si>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</si>
  <si>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</si>
  <si>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</si>
  <si>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</si>
  <si>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</si>
  <si>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</si>
  <si>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</si>
  <si>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</si>
  <si>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</si>
  <si>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</si>
  <si>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</si>
  <si>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</si>
  <si>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</si>
  <si>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</si>
  <si>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</si>
  <si>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</si>
  <si>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</si>
  <si>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</si>
  <si>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</si>
  <si>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</si>
  <si>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</si>
  <si>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</si>
  <si>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</si>
  <si>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</si>
  <si>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</si>
  <si>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</si>
  <si>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</si>
  <si>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</si>
  <si>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</si>
  <si>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</si>
  <si>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</si>
  <si>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</si>
  <si>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</si>
  <si>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</si>
  <si>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</si>
  <si>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</si>
  <si>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</si>
  <si>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</si>
  <si>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</si>
  <si>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</si>
  <si>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</si>
  <si>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</si>
  <si>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</si>
  <si>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</si>
  <si>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</si>
  <si>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</si>
  <si>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</si>
  <si>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</si>
  <si>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</si>
  <si>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</si>
  <si>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</si>
  <si>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</si>
  <si>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</si>
  <si>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</si>
  <si>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</si>
  <si>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</si>
  <si>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</si>
  <si>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</si>
  <si>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</si>
  <si>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</si>
  <si>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</si>
  <si>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</si>
  <si>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</si>
  <si>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</si>
  <si>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</si>
  <si>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</si>
  <si>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</si>
  <si>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</si>
  <si>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</si>
  <si>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</si>
  <si>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</si>
  <si>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</si>
  <si>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</si>
  <si>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</si>
  <si>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</si>
  <si>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</si>
  <si>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</si>
  <si>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</si>
  <si>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</si>
  <si>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</si>
  <si>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</si>
  <si>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</si>
  <si>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</si>
  <si>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</si>
  <si>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</si>
  <si>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</si>
  <si>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</si>
  <si>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</si>
  <si>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</si>
  <si>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</si>
  <si>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</si>
  <si>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</si>
  <si>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</si>
  <si>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</si>
  <si>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</si>
  <si>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</si>
  <si>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</si>
  <si>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</si>
  <si>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</si>
  <si>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</si>
  <si>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</si>
  <si>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</si>
  <si>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</si>
  <si>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</si>
  <si>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</si>
  <si>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</si>
  <si>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</si>
  <si>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</si>
  <si>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</si>
  <si>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</si>
  <si>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</si>
  <si>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</si>
  <si>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</si>
  <si>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</si>
  <si>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</si>
  <si>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</si>
  <si>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</si>
  <si>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</si>
  <si>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</si>
  <si>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</si>
  <si>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</si>
  <si>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</si>
  <si>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</si>
  <si>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</si>
  <si>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</si>
  <si>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</si>
  <si>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</si>
  <si>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</si>
  <si>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</si>
  <si>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</si>
  <si>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</si>
  <si>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</si>
  <si>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</si>
  <si>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</si>
  <si>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</si>
  <si>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</si>
  <si>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</si>
  <si>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</si>
  <si>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</si>
  <si>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</si>
  <si>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</si>
  <si>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</si>
  <si>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</si>
  <si>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</si>
  <si>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</si>
  <si>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</si>
  <si>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</si>
  <si>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</si>
  <si>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</si>
  <si>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</si>
  <si>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</si>
  <si>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</si>
  <si>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</si>
  <si>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</si>
  <si>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</si>
  <si>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</si>
  <si>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</si>
  <si>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</si>
  <si>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</si>
  <si>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</si>
  <si>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</si>
  <si>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</si>
  <si>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</si>
  <si>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</si>
  <si>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</si>
  <si>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</si>
  <si>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</si>
  <si>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</si>
  <si>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</si>
  <si>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</si>
  <si>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</si>
  <si>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</si>
  <si>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</si>
  <si>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</si>
  <si>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</si>
  <si>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</si>
  <si>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</si>
  <si>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</si>
  <si>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</si>
  <si>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</si>
  <si>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</si>
  <si>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</si>
  <si>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</si>
  <si>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</si>
  <si>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</si>
  <si>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</si>
  <si>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</si>
  <si>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</si>
  <si>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</si>
  <si>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</si>
  <si>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</si>
  <si>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</si>
  <si>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</si>
  <si>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</si>
  <si>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</si>
  <si>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</si>
  <si>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</si>
  <si>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</si>
  <si>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</si>
  <si>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</si>
  <si>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</si>
  <si>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</si>
  <si>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</si>
  <si>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</si>
  <si>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</si>
  <si>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</si>
  <si>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</si>
  <si>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</si>
  <si>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</si>
  <si>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</si>
  <si>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</si>
  <si>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</si>
  <si>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</si>
  <si>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</si>
  <si>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</si>
  <si>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</si>
  <si>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</si>
  <si>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</si>
  <si>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</si>
  <si>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</si>
  <si>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</si>
  <si>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</si>
  <si>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</si>
  <si>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</si>
  <si>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</si>
  <si>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</si>
  <si>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</si>
  <si>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</si>
  <si>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</si>
  <si>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</si>
  <si>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</si>
  <si>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</si>
  <si>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</si>
  <si>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</si>
  <si>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</si>
  <si>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</si>
  <si>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</si>
  <si>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</si>
  <si>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</si>
  <si>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</si>
  <si>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</si>
  <si>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</si>
  <si>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</si>
  <si>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</si>
  <si>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</si>
  <si>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</si>
  <si>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</si>
  <si>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</si>
  <si>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</si>
  <si>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</si>
  <si>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</si>
  <si>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</si>
  <si>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</si>
  <si>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</si>
  <si>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</si>
  <si>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</si>
  <si>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</si>
  <si>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</si>
  <si>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</si>
  <si>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</si>
  <si>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</si>
  <si>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</si>
  <si>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</si>
  <si>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</si>
  <si>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</si>
  <si>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</si>
  <si>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</si>
  <si>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</si>
  <si>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</si>
  <si>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</si>
  <si>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</si>
  <si>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</si>
  <si>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</si>
  <si>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</si>
  <si>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</si>
  <si>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</si>
  <si>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</si>
  <si>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</si>
  <si>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</si>
  <si>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</si>
  <si>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</si>
  <si>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</si>
  <si>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</si>
  <si>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</si>
  <si>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</si>
  <si>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</si>
  <si>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</si>
  <si>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</si>
  <si>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</si>
  <si>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</si>
  <si>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</si>
  <si>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</si>
  <si>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</si>
  <si>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</si>
  <si>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</si>
  <si>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</si>
  <si>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</si>
  <si>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</si>
  <si>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</si>
  <si>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</si>
  <si>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</si>
  <si>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</si>
  <si>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</si>
  <si>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</si>
  <si>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</si>
  <si>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</si>
  <si>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</si>
  <si>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</si>
  <si>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</si>
  <si>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</si>
  <si>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</si>
  <si>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</si>
  <si>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</si>
  <si>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</si>
  <si>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</si>
  <si>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</si>
  <si>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</si>
  <si>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</si>
  <si>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</si>
  <si>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</si>
  <si>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</si>
  <si>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</si>
  <si>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</si>
  <si>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</si>
  <si>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</si>
  <si>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</si>
  <si>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</si>
  <si>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</si>
  <si>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</si>
  <si>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</si>
  <si>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</si>
  <si>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</si>
  <si>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</si>
  <si>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</si>
  <si>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</si>
  <si>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</si>
  <si>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</si>
  <si>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</si>
  <si>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</si>
  <si>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</si>
  <si>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</si>
  <si>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</si>
  <si>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</si>
  <si>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</si>
  <si>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</si>
  <si>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</si>
  <si>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</si>
  <si>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</si>
  <si>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</si>
  <si>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</si>
  <si>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</si>
  <si>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</si>
  <si>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</si>
  <si>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</si>
  <si>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</si>
  <si>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</si>
  <si>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</si>
  <si>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</si>
  <si>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</si>
  <si>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</si>
  <si>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</si>
  <si>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</si>
  <si>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</si>
  <si>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</si>
  <si>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</si>
  <si>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</si>
  <si>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</si>
  <si>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</si>
  <si>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</si>
  <si>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</si>
  <si>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</si>
  <si>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</si>
  <si>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</si>
  <si>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</si>
  <si>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</si>
  <si>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</si>
  <si>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</si>
  <si>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</si>
  <si>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</si>
  <si>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</si>
  <si>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</si>
  <si>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</si>
  <si>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</si>
  <si>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</si>
  <si>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</si>
  <si>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</si>
  <si>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</si>
  <si>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</si>
  <si>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</si>
  <si>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</si>
  <si>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</si>
  <si>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</si>
  <si>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</si>
  <si>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</si>
  <si>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</si>
  <si>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</si>
  <si>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</si>
  <si>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</si>
  <si>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</si>
  <si>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</si>
  <si>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</si>
  <si>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</si>
  <si>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</si>
  <si>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</si>
  <si>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</si>
  <si>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</si>
  <si>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</si>
  <si>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</si>
  <si>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</si>
  <si>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</si>
  <si>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</si>
  <si>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</si>
  <si>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</si>
  <si>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</si>
  <si>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</si>
  <si>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</si>
  <si>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</si>
  <si>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</si>
  <si>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</si>
  <si>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</si>
  <si>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</si>
  <si>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</si>
  <si>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</si>
  <si>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</si>
  <si>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</si>
  <si>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</si>
  <si>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</si>
  <si>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</si>
  <si>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</si>
  <si>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</si>
  <si>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</si>
  <si>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</si>
  <si>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</si>
  <si>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</si>
  <si>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</si>
  <si>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</si>
  <si>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</si>
  <si>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</si>
  <si>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</si>
  <si>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</si>
  <si>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</si>
  <si>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</si>
  <si>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</si>
  <si>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</si>
  <si>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</si>
  <si>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</si>
  <si>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</si>
  <si>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</si>
  <si>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</si>
  <si>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</si>
  <si>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</si>
  <si>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</si>
  <si>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</si>
  <si>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</si>
  <si>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</si>
  <si>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</si>
  <si>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</si>
  <si>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</si>
  <si>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</si>
  <si>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</si>
  <si>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</si>
  <si>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</si>
  <si>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</si>
  <si>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</si>
  <si>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</si>
  <si>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</si>
  <si>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</si>
  <si>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</si>
  <si>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</si>
  <si>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</si>
  <si>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</si>
  <si>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</si>
  <si>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</si>
  <si>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</si>
  <si>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</si>
  <si>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</si>
  <si>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</si>
  <si>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</si>
  <si>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</si>
  <si>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</si>
  <si>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</si>
  <si>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</si>
  <si>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</si>
  <si>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</si>
  <si>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</si>
  <si>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</si>
  <si>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</si>
  <si>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</si>
  <si>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</si>
  <si>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</si>
  <si>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</si>
  <si>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</si>
  <si>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</si>
  <si>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</si>
  <si>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</si>
  <si>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</si>
  <si>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</si>
  <si>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</si>
  <si>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</si>
  <si>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</si>
  <si>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</si>
  <si>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</si>
  <si>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</si>
  <si>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</si>
  <si>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</si>
  <si>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</si>
  <si>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</si>
  <si>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</si>
  <si>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</si>
  <si>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</si>
  <si>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</si>
  <si>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</si>
  <si>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</si>
  <si>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</si>
  <si>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</si>
  <si>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</si>
  <si>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</si>
  <si>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</si>
  <si>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</si>
  <si>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</si>
  <si>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</si>
  <si>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</si>
  <si>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</si>
  <si>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</si>
  <si>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</si>
  <si>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</si>
  <si>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</si>
  <si>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</si>
  <si>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</si>
  <si>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</si>
  <si>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</si>
  <si>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</si>
  <si>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</si>
  <si>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</si>
  <si>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</si>
  <si>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</si>
  <si>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</si>
  <si>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</si>
  <si>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</si>
  <si>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</si>
  <si>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</si>
  <si>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</si>
  <si>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</si>
  <si>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</si>
  <si>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</si>
  <si>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</si>
  <si>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</si>
  <si>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</si>
  <si>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</si>
  <si>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</si>
  <si>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</si>
  <si>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</si>
  <si>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</si>
  <si>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</si>
  <si>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</si>
  <si>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</si>
  <si>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</si>
  <si>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</si>
  <si>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</si>
  <si>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</si>
  <si>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</si>
  <si>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</si>
  <si>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</si>
  <si>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</si>
  <si>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</si>
  <si>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</si>
  <si>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</si>
  <si>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</si>
  <si>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</si>
  <si>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</si>
  <si>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</si>
  <si>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</si>
  <si>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</si>
  <si>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</si>
  <si>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</si>
  <si>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</si>
  <si>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</si>
  <si>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</si>
  <si>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</si>
  <si>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</si>
  <si>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</si>
  <si>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</si>
  <si>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</si>
  <si>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</si>
  <si>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</si>
  <si>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</si>
  <si>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</si>
  <si>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</si>
  <si>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</si>
  <si>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</si>
  <si>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</si>
  <si>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</si>
  <si>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</si>
  <si>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</si>
  <si>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</si>
  <si>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</si>
  <si>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</si>
  <si>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</si>
  <si>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</si>
  <si>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</si>
  <si>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</si>
  <si>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</si>
  <si>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</si>
  <si>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</si>
  <si>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</si>
  <si>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</si>
  <si>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</si>
  <si>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</si>
  <si>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</si>
  <si>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</si>
  <si>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</si>
  <si>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</si>
  <si>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</si>
  <si>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</si>
  <si>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</si>
  <si>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</si>
  <si>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</si>
  <si>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</si>
  <si>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</si>
  <si>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</si>
  <si>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</si>
  <si>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</si>
  <si>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</si>
  <si>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</si>
  <si>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</si>
  <si>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</si>
  <si>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</si>
  <si>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</si>
  <si>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</si>
  <si>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</si>
  <si>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</si>
  <si>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</si>
  <si>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</si>
  <si>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</si>
  <si>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</si>
  <si>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</si>
  <si>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</si>
  <si>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</si>
  <si>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</si>
  <si>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</si>
  <si>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</si>
  <si>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</si>
  <si>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</si>
  <si>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</si>
  <si>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</si>
  <si>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</si>
  <si>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</si>
  <si>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</si>
  <si>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</si>
  <si>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</si>
  <si>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</si>
  <si>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</si>
  <si>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</si>
  <si>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</si>
  <si>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</si>
  <si>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</si>
  <si>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</si>
  <si>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</si>
  <si>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</si>
  <si>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</si>
  <si>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</si>
  <si>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</si>
  <si>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</si>
  <si>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</si>
  <si>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</si>
  <si>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</si>
  <si>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</si>
  <si>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</si>
  <si>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</si>
  <si>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</si>
  <si>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</si>
  <si>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</si>
  <si>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</si>
  <si>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</si>
  <si>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</si>
  <si>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</si>
  <si>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</si>
  <si>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</si>
  <si>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</si>
  <si>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</si>
  <si>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</si>
  <si>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</si>
  <si>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</si>
  <si>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</si>
  <si>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</si>
  <si>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</si>
  <si>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</si>
  <si>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</si>
  <si>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</si>
  <si>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</si>
  <si>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</si>
  <si>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</si>
  <si>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</si>
  <si>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ETA 10 Mins</t>
  </si>
  <si>
    <t>PCM-20251115-00001269</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</si>
  <si>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</si>
  <si>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</si>
  <si>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</si>
  <si>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</si>
  <si>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</si>
  <si>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</si>
  <si>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</si>
  <si>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</si>
  <si>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</si>
  <si>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</si>
  <si>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</si>
  <si>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</si>
  <si>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</si>
  <si>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</si>
  <si>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</si>
  <si>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</si>
  <si>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</si>
  <si>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</si>
  <si>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</si>
  <si>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</si>
  <si>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</si>
  <si>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</si>
  <si>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</si>
  <si>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</si>
  <si>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</si>
  <si>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</si>
  <si>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</si>
  <si>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</si>
  <si>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</si>
  <si>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</si>
  <si>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</si>
  <si>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</si>
  <si>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</si>
  <si>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</si>
  <si>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</si>
  <si>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</si>
  <si>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</si>
  <si>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</si>
  <si>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</si>
  <si>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</si>
  <si>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</si>
  <si>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</si>
  <si>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</si>
  <si>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</si>
  <si>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</si>
  <si>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</si>
  <si>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</si>
  <si>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</si>
  <si>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</si>
  <si>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</si>
  <si>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</si>
  <si>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</si>
  <si>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</si>
  <si>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</si>
  <si>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</si>
  <si>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</si>
  <si>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</si>
  <si>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</si>
  <si>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</si>
  <si>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</si>
  <si>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</si>
  <si>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</si>
  <si>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</si>
  <si>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</si>
  <si>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</si>
  <si>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</si>
  <si>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</si>
  <si>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</si>
  <si>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</si>
  <si>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</si>
  <si>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</si>
  <si>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</si>
  <si>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</si>
  <si>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</si>
  <si>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</si>
  <si>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</si>
  <si>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</si>
  <si>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</si>
  <si>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</si>
  <si>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</si>
  <si>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</si>
  <si>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</si>
  <si>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</si>
  <si>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PCM-20251115-00001275
</t>
  </si>
  <si>
    <t>riy0929</t>
  </si>
  <si>
    <t xml:space="preserve">2025-11-15 10:15:04
</t>
  </si>
  <si>
    <t xml:space="preserve">at site  and checking </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</si>
  <si>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</si>
  <si>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</si>
  <si>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</si>
  <si>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</si>
  <si>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</si>
  <si>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PCM-20251114-00001260</t>
  </si>
  <si>
    <t>team facing major issue in site and team saving hub due to heavy rain /team on the way need 50 Min</t>
  </si>
  <si>
    <t>PCM-20251115-00000515</t>
  </si>
  <si>
    <t>Access issue, main gate closed and owner not responding team on the way to try to access need 20 Min</t>
  </si>
  <si>
    <t>PCM-20251115-00000886</t>
  </si>
  <si>
    <t>access issue, site located at abandoned tourist village,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</si>
  <si>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</si>
  <si>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</si>
  <si>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</si>
  <si>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</si>
  <si>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</si>
  <si>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</si>
  <si>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</si>
  <si>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</si>
  <si>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TT-20251115-01348 // NA</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</si>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</sst>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1" fillId="0" borderId="9" xfId="0" applyNumberFormat="1" applyFont="1" applyBorder="1" applyAlignment="1">
      <alignment horizontal="center" vertical="center"/>
    </xf>
    <xf numFmtId="0" fontId="34" fillId="0" borderId="1" xfId="0" applyFont="1" applyBorder="1"/>
    <xf numFmtId="165" fontId="9" fillId="9" borderId="8" xfId="0" applyNumberFormat="1" applyFont="1" applyFill="1" applyBorder="1" applyAlignment="1">
      <alignment horizontal="center" vertical="center" wrapText="1"/>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7" totalsRowShown="0" headerRowDxfId="48" dataDxfId="47" headerRowBorderDxfId="45" tableBorderDxfId="46" totalsRowBorderDxfId="44">
  <autoFilter ref="A1:L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7" totalsRowShown="0" headerRowDxfId="15" dataDxfId="14" headerRowBorderDxfId="12" tableBorderDxfId="13">
  <autoFilter ref="A1:L1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313.53330798610841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0.10268298610753845</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4.7463078699365724E-2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45976.481733912035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45976.481733912035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45976.481733912035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45976.481733912035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45976.481733912035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45976.481733912035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45976.481733912035</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45976.481733912035</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45976.481733912035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45976.481733912035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45976.481733912035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45976.481733912035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45976.481733912035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45976.481733912035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45976.481733912035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45976.481733912035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45976.481733912035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45976.481733912035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45976.481733912035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45976.481733912035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45976.481733912035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45976.481733912035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45976.481733912035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45976.481733912035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45976.481733912035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45976.481733912035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45976.481733912035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45976.481733912035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45976.481733912035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45976.481733912035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45976.481733912035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45976.481733912035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45976.481733912035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45976.481733912035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45976.481733912035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45976.481733912035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45976.481733912035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45976.481733912035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45976.481733912035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45976.481733912035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45976.481733912035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45976.481733912035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45976.481733912035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45976.481733912035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45976.481733912035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45976.481733912035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45976.481733912035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45976.481733912035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45976.481733912035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45976.481733912035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45976.481733912035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45976.481733912035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45976.481733912035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45976.481733912035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45976.481733912035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45976.481733912035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45976.481733912035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45976.481733912035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45976.481733912035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45976.481733912035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45976.481733912035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45976.481733912035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45976.481733912035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45976.481733912035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45976.481733912035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45976.481733912035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45976.481733912035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45976.481733912035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45976.481733912035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45976.481733912035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45976.481733912035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45976.481733912035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45976.481733912035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45976.481733912035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45976.481733912035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45976.481733912035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45976.481733912035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45976.481733912035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45976.481733912035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45976.481733912035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45976.481733912035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45976.481733912035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45976.481733912035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45976.481733912035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45976.481733912035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45976.481733912035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45976.481733912035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45976.481733912035</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ABE3A6C3-1D23-4AD2-B43A-AEF429605D53}"/>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151.48189594907308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60" customFormat="1" ht="31.5" customHeight="1">
      <c r="A4" s="162" t="s">
        <v>39109</v>
      </c>
      <c r="B4" s="61" t="str">
        <f>IFERROR(VLOOKUP(D4,DB!A:K,11,0),"")</f>
        <v>R2</v>
      </c>
      <c r="C4" s="61">
        <v>1</v>
      </c>
      <c r="D4" s="61" t="s">
        <v>39110</v>
      </c>
      <c r="E4" s="85" t="s">
        <v>39021</v>
      </c>
      <c r="F4" s="87">
        <v>45976.436342592591</v>
      </c>
      <c r="G4" s="75">
        <f ca="1">IFERROR(NOW()-F4,"-")</f>
        <v>4.5391319443297107E-2</v>
      </c>
      <c r="H4" s="87" t="s">
        <v>39111</v>
      </c>
      <c r="I4" s="61" t="str">
        <f>IFERROR(VLOOKUP(D4,DB!A:F,6,0),"")</f>
        <v>Generator-SG</v>
      </c>
      <c r="J4" s="61" t="str">
        <f>IFERROR(VLOOKUP(D4,DB!A:G,7,0),"")</f>
        <v>In progress</v>
      </c>
      <c r="K4" s="86" t="s">
        <v>39112</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61"/>
    </row>
    <row r="5" spans="1:88" ht="31.5" customHeight="1">
      <c r="A5" s="102" t="s">
        <v>39113</v>
      </c>
      <c r="B5" s="18" t="str">
        <f>IFERROR(VLOOKUP(D5,DB!A:K,11,0),"")</f>
        <v>R2</v>
      </c>
      <c r="C5" s="18">
        <v>1</v>
      </c>
      <c r="D5" s="18" t="s">
        <v>39114</v>
      </c>
      <c r="E5" s="103" t="s">
        <v>39021</v>
      </c>
      <c r="F5" s="159">
        <v>45976.436342592591</v>
      </c>
      <c r="G5" s="105">
        <f ca="1">IFERROR(NOW()-F5,"-")</f>
        <v>4.5391319443297107E-2</v>
      </c>
      <c r="H5" s="104">
        <v>45976.440057870372</v>
      </c>
      <c r="I5" s="18" t="str">
        <f>IFERROR(VLOOKUP(D5,DB!A:F,6,0),"")</f>
        <v>SCECO</v>
      </c>
      <c r="J5" s="18" t="str">
        <f>IFERROR(VLOOKUP(D5,DB!A:G,7,0),"")</f>
        <v>Dead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45976.481733912035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45976.481733912035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45976.481733912035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45976.481733912035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45976.481733912035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45976.481733912035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45976.481733912035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45976.481733912035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45976.481733912035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45976.481733912035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45976.481733912035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45976.481733912035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45976.481733912035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45976.481733912035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45976.481733912035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45976.481733912035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45976.481733912035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45976.481733912035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45976.481733912035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45976.481733912035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45976.481733912035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45976.481733912035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45976.481733912035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45976.481733912035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45976.481733912035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45976.481733912035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45976.481733912035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45976.481733912035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ca="1">IFERROR(NOW()-F34,"-")</f>
        <v>45976.481733912035</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45976.481733912035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45976.481733912035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45976.481733912035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45976.481733912035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45976.481733912035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45976.481733912035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45976.481733912035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45976.481733912035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45976.481733912035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45976.481733912035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45976.481733912035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45976.481733912035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45976.481733912035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45976.481733912035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45976.481733912035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45976.481733912035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45976.481733912035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45976.481733912035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45976.481733912035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45976.481733912035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45976.481733912035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45976.481733912035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45976.481733912035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45976.481733912035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45976.481733912035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45976.481733912035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45976.481733912035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45976.481733912035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45976.481733912035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45976.481733912035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45976.481733912035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45976.481733912035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45976.481733912035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45976.481733912035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45976.481733912035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45976.481733912035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45976.481733912035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45976.481733912035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45976.481733912035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45976.481733912035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45976.481733912035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45976.481733912035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45976.481733912035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45976.481733912035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45976.481733912035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45976.481733912035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45976.481733912035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45976.481733912035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45976.481733912035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45976.481733912035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45976.481733912035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45976.481733912035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45976.481733912035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45976.481733912035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45976.481733912035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45976.481733912035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45976.481733912035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45976.481733912035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45976.481733912035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45976.481733912035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45976.481733912035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45976.481733912035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45976.481733912035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45976.481733912035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45976.481733912035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45976.481733912035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45976.481733912035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45976.481733912035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45976.481733912035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45976.481733912035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45976.481733912035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45976.481733912035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45976.481733912035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45976.481733912035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45976.481733912035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45976.481733912035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45976.481733912035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45976.481733912035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45976.481733912035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45976.481733912035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45976.481733912035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45976.481733912035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45976.481733912035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45976.481733912035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45976.481733912035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45976.481733912035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45976.481733912035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45976.481733912035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45976.481733912035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45976.481733912035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45976.481733912035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45976.481733912035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45976.481733912035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45976.481733912035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45976.481733912035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45976.481733912035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45976.481733912035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45976.481733912035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45976.481733912035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45976.481733912035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45976.481733912035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45976.481733912035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45976.481733912035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45976.481733912035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45976.481733912035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45976.481733912035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45976.481733912035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45976.481733912035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45976.481733912035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45976.481733912035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45976.481733912035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45976.481733912035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45976.481733912035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45976.481733912035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45976.481733912035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45976.481733912035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45976.481733912035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45976.481733912035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45976.481733912035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45976.481733912035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45976.481733912035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45976.481733912035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45976.481733912035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45976.481733912035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45976.481733912035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45976.481733912035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45976.481733912035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45976.481733912035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45976.481733912035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45976.481733912035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45976.481733912035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45976.481733912035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45976.481733912035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45976.481733912035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45976.481733912035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45976.481733912035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45976.481733912035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45976.481733912035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45976.481733912035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45976.481733912035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45976.481733912035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45976.481733912035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45976.481733912035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45976.481733912035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45976.481733912035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45976.481733912035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45976.481733912035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45976.481733912035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45976.481733912035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45976.481733912035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45976.481733912035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45976.481733912035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45976.481733912035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45976.481733912035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45976.481733912035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45976.481733912035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45976.481733912035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45976.481733912035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45976.481733912035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45976.481733912035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45976.481733912035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45976.481733912035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45976.481733912035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45976.481733912035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45976.481733912035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45976.481733912035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45976.481733912035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45976.481733912035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45976.481733912035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45976.481733912035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45976.481733912035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45976.481733912035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45976.481733912035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45976.481733912035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45976.481733912035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45976.481733912035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45976.481733912035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45976.481733912035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45976.481733912035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45976.481733912035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45976.481733912035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45976.481733912035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45976.481733912035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45976.481733912035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45976.481733912035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45976.481733912035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45976.481733912035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45976.481733912035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45976.481733912035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45976.481733912035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45976.481733912035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45976.481733912035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45976.481733912035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45976.481733912035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45976.481733912035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45976.481733912035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45976.481733912035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45976.481733912035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45976.481733912035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45976.481733912035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45976.481733912035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45976.481733912035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45976.481733912035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45976.481733912035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45976.481733912035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45976.481733912035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45976.481733912035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45976.481733912035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45976.481733912035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45976.481733912035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45976.481733912035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45976.481733912035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45976.481733912035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45976.481733912035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45976.481733912035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45976.481733912035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45976.481733912035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45976.481733912035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45976.481733912035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45976.481733912035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45976.481733912035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45976.481733912035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45976.481733912035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45976.481733912035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45976.481733912035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45976.481733912035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45976.481733912035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45976.481733912035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45976.481733912035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45976.481733912035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45976.481733912035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45976.481733912035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45976.481733912035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45976.481733912035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45976.481733912035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45976.481733912035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45976.481733912035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45976.481733912035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45976.481733912035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45976.481733912035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45976.481733912035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45976.481733912035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45976.481733912035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45976.481733912035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45976.481733912035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45976.481733912035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45976.481733912035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45976.481733912035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45976.481733912035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45976.481733912035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45976.481733912035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45976.481733912035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45976.481733912035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45976.481733912035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45976.481733912035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45976.481733912035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45976.481733912035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45976.481733912035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45976.481733912035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45976.481733912035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45976.481733912035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45976.481733912035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45976.481733912035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45976.481733912035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45976.481733912035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45976.481733912035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45976.481733912035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45976.481733912035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45976.481733912035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45976.481733912035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45976.481733912035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45976.481733912035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45976.481733912035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45976.481733912035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45976.481733912035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45976.481733912035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45976.481733912035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45976.481733912035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45976.481733912035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45976.481733912035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45976.481733912035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45976.481733912035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45976.481733912035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45976.481733912035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45976.481733912035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45976.481733912035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45976.481733912035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45976.481733912035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45976.481733912035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45976.481733912035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45976.481733912035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45976.481733912035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45976.481733912035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45976.481733912035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45976.481733912035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45976.481733912035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45976.481733912035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45976.481733912035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45976.481733912035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45976.481733912035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45976.481733912035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45976.481733912035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45976.481733912035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45976.481733912035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45976.481733912035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45976.481733912035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45976.481733912035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45976.481733912035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45976.481733912035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45976.481733912035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45976.481733912035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45976.481733912035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45976.481733912035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45976.481733912035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45976.481733912035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45976.481733912035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45976.481733912035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45976.481733912035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45976.481733912035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45976.481733912035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45976.481733912035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45976.481733912035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45976.481733912035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45976.481733912035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45976.481733912035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45976.481733912035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45976.481733912035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45976.481733912035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45976.481733912035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45976.481733912035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45976.481733912035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45976.481733912035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45976.481733912035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45976.481733912035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45976.481733912035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45976.481733912035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45976.481733912035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45976.481733912035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45976.481733912035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45976.481733912035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45976.481733912035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45976.481733912035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45976.481733912035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45976.481733912035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45976.481733912035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45976.481733912035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45976.481733912035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45976.481733912035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45976.481733912035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45976.481733912035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45976.481733912035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45976.481733912035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45976.481733912035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45976.481733912035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45976.481733912035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45976.481733912035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45976.481733912035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45976.481733912035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45976.481733912035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45976.481733912035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45976.481733912035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45976.481733912035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45976.481733912035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45976.481733912035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45976.481733912035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45976.481733912035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45976.481733912035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45976.481733912035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45976.481733912035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45976.481733912035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45976.481733912035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45976.481733912035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45976.481733912035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45976.481733912035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45976.481733912035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45976.481733912035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45976.481733912035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45976.481733912035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45976.481733912035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45976.481733912035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45976.481733912035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45976.481733912035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45976.481733912035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45976.481733912035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45976.481733912035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45976.481733912035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45976.481733912035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45976.481733912035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45976.481733912035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45976.481733912035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45976.481733912035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45976.481733912035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45976.481733912035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45976.481733912035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45976.481733912035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45976.481733912035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45976.481733912035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45976.481733912035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45976.481733912035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45976.481733912035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45976.481733912035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45976.481733912035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45976.481733912035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45976.481733912035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45976.481733912035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45976.481733912035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45976.481733912035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45976.481733912035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45976.481733912035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45976.481733912035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45976.481733912035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45976.481733912035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45976.481733912035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45976.481733912035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45976.481733912035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45976.481733912035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45976.481733912035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45976.481733912035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45976.481733912035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45976.481733912035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45976.481733912035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45976.481733912035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45976.481733912035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45976.481733912035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45976.481733912035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45976.481733912035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45976.481733912035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45976.481733912035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45976.481733912035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45976.481733912035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45976.481733912035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45976.481733912035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45976.481733912035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45976.481733912035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45976.481733912035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45976.481733912035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45976.481733912035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45976.481733912035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45976.481733912035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45976.481733912035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45976.481733912035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45976.481733912035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45976.481733912035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45976.481733912035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45976.481733912035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45976.481733912035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45976.481733912035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45976.481733912035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45976.481733912035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45976.481733912035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45976.481733912035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45976.481733912035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45976.481733912035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45976.481733912035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45976.481733912035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45976.481733912035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45976.481733912035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45976.481733912035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45976.481733912035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45976.481733912035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45976.481733912035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45976.481733912035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45976.481733912035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45976.481733912035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45976.481733912035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45976.481733912035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45976.481733912035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45976.481733912035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45976.481733912035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45976.481733912035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45976.481733912035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45976.481733912035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45976.481733912035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45976.481733912035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45976.481733912035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45976.481733912035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45976.481733912035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45976.481733912035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45976.481733912035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45976.481733912035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45976.481733912035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45976.481733912035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45976.481733912035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45976.481733912035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45976.481733912035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45976.481733912035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45976.481733912035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45976.481733912035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45976.481733912035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45976.481733912035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45976.481733912035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45976.481733912035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45976.481733912035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45976.481733912035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45976.481733912035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45976.481733912035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45976.481733912035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45976.481733912035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45976.481733912035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45976.481733912035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45976.481733912035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45976.481733912035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45976.481733912035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45976.481733912035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45976.481733912035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45976.481733912035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45976.481733912035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45976.481733912035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45976.481733912035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45976.481733912035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45976.481733912035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45976.481733912035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45976.481733912035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45976.481733912035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45976.481733912035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45976.481733912035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45976.481733912035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45976.481733912035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45976.481733912035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45976.481733912035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45976.481733912035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45976.481733912035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45976.481733912035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45976.481733912035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45976.481733912035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45976.481733912035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45976.481733912035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45976.481733912035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45976.481733912035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45976.481733912035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45976.481733912035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45976.481733912035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45976.481733912035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45976.481733912035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45976.481733912035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45976.481733912035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45976.481733912035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45976.481733912035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45976.481733912035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45976.481733912035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45976.481733912035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45976.481733912035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45976.481733912035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45976.481733912035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45976.481733912035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45976.481733912035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45976.481733912035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45976.481733912035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45976.481733912035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45976.481733912035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45976.481733912035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45976.481733912035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45976.481733912035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45976.481733912035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45976.481733912035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45976.481733912035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45976.481733912035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45976.481733912035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45976.481733912035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45976.481733912035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45976.481733912035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45976.481733912035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45976.481733912035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45976.481733912035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45976.481733912035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45976.481733912035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45976.481733912035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45976.481733912035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45976.481733912035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45976.481733912035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45976.481733912035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45976.481733912035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45976.481733912035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45976.481733912035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45976.481733912035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45976.481733912035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45976.481733912035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45976.481733912035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45976.481733912035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45976.481733912035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45976.481733912035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45976.481733912035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45976.481733912035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45976.481733912035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45976.481733912035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45976.481733912035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45976.481733912035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45976.481733912035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45976.481733912035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45976.481733912035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45976.481733912035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45976.481733912035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45976.481733912035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45976.481733912035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45976.481733912035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45976.481733912035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45976.481733912035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45976.481733912035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45976.481733912035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45976.481733912035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45976.481733912035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45976.481733912035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45976.481733912035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45976.481733912035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45976.481733912035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45976.481733912035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45976.481733912035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45976.481733912035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45976.481733912035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45976.481733912035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45976.481733912035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45976.481733912035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45976.481733912035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45976.481733912035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45976.481733912035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45976.481733912035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45976.481733912035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45976.481733912035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45976.481733912035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45976.481733912035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45976.481733912035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45976.481733912035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45976.481733912035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45976.481733912035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45976.481733912035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45976.481733912035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45976.481733912035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45976.481733912035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45976.481733912035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45976.481733912035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45976.481733912035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45976.481733912035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45976.481733912035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45976.481733912035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45976.481733912035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45976.481733912035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45976.481733912035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45976.481733912035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45976.481733912035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45976.481733912035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45976.481733912035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45976.481733912035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45976.481733912035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45976.481733912035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45976.481733912035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45976.481733912035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45976.481733912035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45976.481733912035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45976.481733912035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45976.481733912035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45976.481733912035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45976.481733912035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45976.481733912035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45976.481733912035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45976.481733912035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45976.481733912035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45976.481733912035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45976.481733912035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45976.481733912035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45976.481733912035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45976.481733912035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45976.481733912035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45976.481733912035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45976.481733912035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45976.481733912035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45976.481733912035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45976.481733912035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45976.481733912035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45976.481733912035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45976.481733912035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45976.481733912035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45976.481733912035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45976.481733912035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45976.481733912035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45976.481733912035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45976.481733912035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45976.481733912035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45976.481733912035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45976.481733912035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45976.481733912035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45976.481733912035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45976.481733912035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45976.481733912035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45976.481733912035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45976.481733912035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45976.481733912035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45976.481733912035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45976.481733912035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45976.481733912035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45976.481733912035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45976.481733912035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45976.481733912035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45976.481733912035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45976.481733912035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45976.481733912035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45976.481733912035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45976.481733912035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45976.481733912035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45976.481733912035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45976.481733912035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45976.481733912035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45976.481733912035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45976.481733912035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45976.481733912035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45976.481733912035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45976.481733912035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45976.481733912035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45976.481733912035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45976.481733912035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45976.481733912035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45976.481733912035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45976.481733912035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45976.481733912035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45976.481733912035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45976.481733912035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45976.481733912035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45976.481733912035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45976.481733912035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45976.481733912035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45976.481733912035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45976.481733912035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45976.481733912035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45976.481733912035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45976.481733912035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45976.481733912035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45976.481733912035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45976.481733912035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45976.481733912035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45976.481733912035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45976.481733912035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45976.481733912035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45976.481733912035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45976.481733912035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45976.481733912035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45976.481733912035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45976.481733912035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45976.481733912035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45976.481733912035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45976.481733912035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45976.481733912035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45976.481733912035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45976.481733912035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45976.481733912035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45976.481733912035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45976.481733912035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45976.481733912035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45976.481733912035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45976.481733912035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45976.481733912035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45976.481733912035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45976.481733912035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45976.481733912035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45976.481733912035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45976.481733912035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45976.481733912035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45976.481733912035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45976.481733912035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45976.481733912035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45976.481733912035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45976.481733912035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45976.481733912035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45976.481733912035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45976.481733912035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45976.481733912035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45976.481733912035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45976.481733912035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45976.481733912035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45976.481733912035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45976.481733912035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45976.481733912035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45976.481733912035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45976.481733912035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45976.481733912035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45976.481733912035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45976.481733912035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45976.481733912035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45976.481733912035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45976.481733912035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45976.481733912035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45976.481733912035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45976.481733912035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45976.481733912035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45976.481733912035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45976.481733912035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45976.481733912035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45976.481733912035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45976.481733912035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45976.481733912035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45976.481733912035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45976.481733912035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45976.481733912035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45976.481733912035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45976.481733912035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45976.481733912035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45976.481733912035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45976.481733912035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45976.481733912035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45976.481733912035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45976.481733912035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45976.481733912035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45976.481733912035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45976.481733912035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45976.481733912035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45976.481733912035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45976.481733912035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45976.481733912035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45976.481733912035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45976.481733912035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45976.481733912035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45976.481733912035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45976.481733912035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45976.481733912035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45976.481733912035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45976.481733912035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45976.481733912035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45976.481733912035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45976.481733912035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45976.481733912035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45976.481733912035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45976.481733912035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45976.481733912035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45976.481733912035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45976.481733912035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45976.481733912035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45976.481733912035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45976.481733912035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45976.481733912035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45976.481733912035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45976.481733912035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45976.481733912035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45976.481733912035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45976.481733912035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45976.481733912035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45976.481733912035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45976.481733912035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45976.481733912035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45976.481733912035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45976.481733912035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45976.481733912035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45976.481733912035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45976.481733912035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45976.481733912035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45976.481733912035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45976.481733912035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45976.481733912035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45976.481733912035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45976.481733912035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45976.481733912035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45976.481733912035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45976.481733912035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45976.481733912035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45976.481733912035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45976.481733912035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45976.481733912035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45976.481733912035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45976.481733912035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45976.481733912035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45976.481733912035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45976.481733912035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45976.481733912035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45976.481733912035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45976.481733912035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45976.481733912035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45976.481733912035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45976.481733912035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45976.481733912035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45976.481733912035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45976.481733912035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45976.481733912035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45976.481733912035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45976.481733912035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45976.481733912035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45976.481733912035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45976.481733912035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45976.481733912035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45976.481733912035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45976.481733912035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45976.481733912035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45976.481733912035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45976.481733912035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45976.481733912035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45976.481733912035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45976.481733912035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45976.481733912035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45976.481733912035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45976.481733912035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45976.481733912035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45976.481733912035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45976.481733912035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45976.481733912035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45976.481733912035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45976.481733912035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45976.481733912035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45976.481733912035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45976.481733912035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45976.481733912035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45976.481733912035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45976.481733912035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45976.481733912035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45976.481733912035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45976.481733912035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45976.481733912035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45976.481733912035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45976.481733912035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45976.481733912035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45976.481733912035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45976.481733912035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45976.481733912035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45976.481733912035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45976.481733912035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45976.481733912035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45976.481733912035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45976.481733912035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45976.481733912035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45976.481733912035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45976.481733912035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45976.481733912035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45976.481733912035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45976.481733912035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45976.481733912035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45976.481733912035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45976.481733912035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45976.481733912035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45976.481733912035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45976.481733912035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45976.481733912035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45976.481733912035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45976.481733912035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45976.481733912035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45976.481733912035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45976.481733912035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45976.481733912035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45976.481733912035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45976.481733912035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45976.481733912035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45976.481733912035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45976.481733912035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45976.481733912035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45976.481733912035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45976.481733912035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45976.481733912035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45976.481733912035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45976.481733912035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45976.481733912035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45976.481733912035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45976.481733912035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45976.481733912035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45976.481733912035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45976.481733912035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45976.481733912035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45976.481733912035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45976.481733912035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45976.481733912035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45976.481733912035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45976.481733912035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45976.481733912035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45976.481733912035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45976.481733912035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45976.481733912035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45976.481733912035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45976.481733912035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45976.481733912035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45976.481733912035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45976.481733912035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45976.481733912035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45976.481733912035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45976.481733912035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45976.481733912035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45976.481733912035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45976.481733912035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45976.481733912035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45976.481733912035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45976.481733912035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45976.481733912035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45976.481733912035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45976.481733912035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45976.481733912035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45976.481733912035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45976.481733912035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45976.481733912035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45976.481733912035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45976.481733912035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45976.481733912035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45976.481733912035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45976.481733912035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45976.481733912035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45976.481733912035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45976.481733912035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45976.481733912035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45976.481733912035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45976.481733912035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45976.481733912035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45976.481733912035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45976.481733912035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45976.481733912035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7"/>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273.00101631943835</v>
      </c>
      <c r="H2" s="96">
        <v>45703.474768518521</v>
      </c>
      <c r="I2" s="96" t="str">
        <f>IFERROR(VLOOKUP(D2,DB!A:F,6,0),"")</f>
        <v>SCECO</v>
      </c>
      <c r="J2" s="96" t="str">
        <f>IFERROR(VLOOKUP(D2,DB!A:G,7,0),"")</f>
        <v>Dead</v>
      </c>
      <c r="K2" s="98" t="s">
        <v>39117</v>
      </c>
      <c r="L2" s="92" t="str">
        <f>IFERROR(VLOOKUP(D2,DB!A:I,9,0),"")</f>
        <v>Latis</v>
      </c>
    </row>
    <row r="3" spans="1:16" ht="36.75" customHeight="1">
      <c r="A3" s="135" t="s">
        <v>39118</v>
      </c>
      <c r="B3" s="135" t="str">
        <f>IFERROR(VLOOKUP(D3,DB!A:K,11,0),"")</f>
        <v>R4</v>
      </c>
      <c r="C3" s="94">
        <v>1</v>
      </c>
      <c r="D3" s="92" t="s">
        <v>36421</v>
      </c>
      <c r="E3" s="95" t="s">
        <v>39021</v>
      </c>
      <c r="F3" s="96">
        <v>45975.803229166668</v>
      </c>
      <c r="G3" s="97">
        <f ca="1">IFERROR(NOW()-F3,"")</f>
        <v>0.67850474536680849</v>
      </c>
      <c r="H3" s="96">
        <v>45975.787465277775</v>
      </c>
      <c r="I3" s="135" t="str">
        <f>IFERROR(VLOOKUP(D3,DB!A:F,6,0),"")</f>
        <v>Generator-SG</v>
      </c>
      <c r="J3" s="135" t="str">
        <f>IFERROR(VLOOKUP(D3,DB!A:G,7,0),"")</f>
        <v>No BB Shifted</v>
      </c>
      <c r="K3" s="98" t="s">
        <v>39119</v>
      </c>
      <c r="L3" s="92" t="str">
        <f>IFERROR(VLOOKUP(D3,DB!A:I,9,0),"")</f>
        <v>Latis</v>
      </c>
    </row>
    <row r="4" spans="1:16" ht="31.5" customHeight="1">
      <c r="A4" s="135" t="s">
        <v>39120</v>
      </c>
      <c r="B4" s="135" t="str">
        <f>IFERROR(VLOOKUP(D4,DB!A:K,11,0),"")</f>
        <v>R4</v>
      </c>
      <c r="C4" s="94">
        <v>1</v>
      </c>
      <c r="D4" s="92" t="s">
        <v>35964</v>
      </c>
      <c r="E4" s="95" t="s">
        <v>39021</v>
      </c>
      <c r="F4" s="96">
        <v>45976.18476851852</v>
      </c>
      <c r="G4" s="97">
        <f ca="1">IFERROR(NOW()-F4,"")</f>
        <v>0.29696539351425599</v>
      </c>
      <c r="H4" s="96">
        <v>45976.176817129628</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1</v>
      </c>
      <c r="D5" s="92" t="s">
        <v>32088</v>
      </c>
      <c r="E5" s="95" t="s">
        <v>39021</v>
      </c>
      <c r="F5" s="96">
        <v>45976.283148148148</v>
      </c>
      <c r="G5" s="97">
        <f ca="1">IFERROR(NOW()-F5,"")</f>
        <v>0.19858576388651272</v>
      </c>
      <c r="H5" s="96">
        <v>45976.277083333334</v>
      </c>
      <c r="I5" s="135" t="str">
        <f>IFERROR(VLOOKUP(D5,DB!A:F,6,0),"")</f>
        <v>SCECO</v>
      </c>
      <c r="J5" s="135" t="str">
        <f>IFERROR(VLOOKUP(D5,DB!A:G,7,0),"")</f>
        <v>Dead</v>
      </c>
      <c r="K5" s="98" t="s">
        <v>39123</v>
      </c>
      <c r="L5" s="92" t="str">
        <f>IFERROR(VLOOKUP(D5,DB!A:I,9,0),"")</f>
        <v>Latis</v>
      </c>
    </row>
    <row r="6" spans="1:16" ht="15" customHeight="1">
      <c r="A6" s="135"/>
      <c r="B6" s="135" t="str">
        <f>IFERROR(VLOOKUP(D6,DB!A:K,11,0),"")</f>
        <v/>
      </c>
      <c r="C6" s="94"/>
      <c r="D6" s="92"/>
      <c r="E6" s="95"/>
      <c r="F6" s="96"/>
      <c r="G6" s="97">
        <f ca="1">IFERROR(NOW()-F6,"")</f>
        <v>45976.481733912035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45976.481733912035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45976.481733912035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45976.481733912035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45976.481733912035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45976.481733912035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45976.481733912035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45976.481733912035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45976.481733912035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45976.481733912035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45976.481733912035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45976.481733912035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45976.481733912035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45976.481733912035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45976.481733912035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45976.481733912035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45976.481733912035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45976.481733912035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45976.481733912035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45976.481733912035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45976.481733912035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45976.481733912035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45976.481733912035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45976.481733912035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45976.481733912035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45976.481733912035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45976.481733912035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45976.481733912035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45976.481733912035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45976.481733912035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45976.481733912035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45976.481733912035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45976.481733912035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45976.481733912035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45976.481733912035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45976.481733912035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45976.481733912035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45976.481733912035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45976.481733912035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45976.481733912035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45976.481733912035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45976.481733912035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45976.481733912035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45976.481733912035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45976.481733912035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45976.481733912035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45976.481733912035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45976.481733912035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45976.481733912035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45976.481733912035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45976.481733912035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45976.481733912035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45976.481733912035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45976.481733912035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45976.481733912035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45976.481733912035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45976.481733912035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45976.481733912035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45976.481733912035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45976.481733912035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45976.481733912035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45976.481733912035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45976.481733912035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45976.481733912035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45976.481733912035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45976.481733912035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45976.481733912035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45976.481733912035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45976.481733912035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45976.481733912035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45976.481733912035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45976.481733912035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45976.481733912035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45976.481733912035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45976.481733912035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45976.481733912035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45976.481733912035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45976.481733912035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45976.481733912035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45976.481733912035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45976.481733912035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45976.481733912035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45976.481733912035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45976.481733912035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45976.481733912035</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45976.481733912035</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45976.481733912035</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45976.481733912035</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45976.481733912035</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45976.481733912035</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45976.481733912035</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45976.481733912035</v>
      </c>
      <c r="H97" s="96"/>
      <c r="I97" s="135" t="str">
        <f>IFERROR(VLOOKUP(D97,DB!A:F,6,0),"")</f>
        <v/>
      </c>
      <c r="J97" s="135" t="str">
        <f>IFERROR(VLOOKUP(D97,DB!A:G,7,0),"")</f>
        <v/>
      </c>
      <c r="K97" s="98"/>
      <c r="L97" s="92" t="str">
        <f>IFERROR(VLOOKUP(D97,DB!A:I,9,0),"")</f>
        <v/>
      </c>
    </row>
  </sheetData>
  <dataValidations count="2">
    <dataValidation allowBlank="1" showInputMessage="1" showErrorMessage="1" sqref="E1" xr:uid="{A4F81451-56CC-4543-9497-104C4E44EE4B}"/>
    <dataValidation type="list" allowBlank="1" showInputMessage="1" showErrorMessage="1" sqref="E2:E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84.649673726846231</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39104</v>
      </c>
      <c r="F3" s="38">
        <v>45926.188877314817</v>
      </c>
      <c r="G3" s="116">
        <f t="shared" ref="G3" ca="1" si="0">IFERROR(NOW()-F3,"")</f>
        <v>50.292856597217906</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39104</v>
      </c>
      <c r="F4" s="125">
        <v>45948.661111111112</v>
      </c>
      <c r="G4" s="126">
        <f t="shared" ref="G4" ca="1" si="1">IFERROR(NOW()-F4,"")</f>
        <v>27.820622800922138</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4"/>
      <c r="G6" s="126">
        <f t="shared" ref="G6:G52" ca="1" si="2">IFERROR(NOW()-F6,"")</f>
        <v>45976.481733912035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45976.481733912035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45976.481733912035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45976.481733912035</v>
      </c>
      <c r="H9" s="125"/>
      <c r="I9" s="124" t="str">
        <f>IFERROR(VLOOKUP(D9,DB!A:F,6,0),"")</f>
        <v/>
      </c>
      <c r="J9" s="124" t="str">
        <f>IFERROR(VLOOKUP(D9,DB!A:G,7,0),"")</f>
        <v/>
      </c>
      <c r="K9" s="124"/>
      <c r="L9" s="124" t="str">
        <f>IFERROR(VLOOKUP(D9,DB!A:I,9,0),"")</f>
        <v/>
      </c>
    </row>
    <row r="10" spans="1:13">
      <c r="A10" s="124"/>
      <c r="B10" s="124" t="str">
        <f>IFERROR(VLOOKUP(D10,DB!A:K,11,0),"")</f>
        <v/>
      </c>
      <c r="C10" s="124"/>
      <c r="D10" s="158"/>
      <c r="E10" s="124"/>
      <c r="F10" s="124"/>
      <c r="G10" s="126">
        <f t="shared" ca="1" si="2"/>
        <v>45976.481733912035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45976.481733912035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45976.481733912035</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45976.481733912035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45976.481733912035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45976.481733912035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45976.481733912035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45976.481733912035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45976.481733912035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45976.481733912035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45976.481733912035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45976.481733912035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45976.481733912035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45976.481733912035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45976.481733912035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45976.481733912035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45976.481733912035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45976.481733912035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45976.481733912035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45976.481733912035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45976.481733912035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45976.481733912035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45976.481733912035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45976.481733912035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45976.481733912035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45976.481733912035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45976.481733912035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45976.481733912035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45976.481733912035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45976.481733912035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45976.481733912035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45976.481733912035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45976.481733912035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45976.481733912035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45976.481733912035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45976.481733912035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45976.481733912035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45976.481733912035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45976.481733912035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45976.481733912035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45976.481733912035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45976.481733912035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45976.481733912035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45976.481733912035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45976.481733912035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45976.481733912035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45976.481733912035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45976.481733912035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45976.481733912035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45976.481733912035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45976.481733912035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45976.481733912035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45976.481733912035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45976.481733912035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45976.481733912035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45976.481733912035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45976.481733912035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45976.481733912035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45976.481733912035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45976.481733912035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45976.481733912035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45976.481733912035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45976.481733912035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45976.481733912035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45976.481733912035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45976.481733912035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45976.481733912035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45976.481733912035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45976.481733912035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45976.481733912035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45976.481733912035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45976.481733912035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45976.481733912035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45976.481733912035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45976.481733912035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45976.481733912035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45976.481733912035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45976.481733912035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45976.481733912035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45976.481733912035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45976.481733912035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45976.481733912035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45976.481733912035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45976.481733912035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45976.481733912035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45976.481733912035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45976.481733912035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45976.481733912035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45976.481733912035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45976.481733912035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45976.481733912035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45976.481733912035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45976.481733912035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45976.481733912035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45976.481733912035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45976.481733912035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45976.481733912035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45976.481733912035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45976.481733912035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45976.481733912035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45976.481733912035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45976.481733912035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45976.481733912035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45976.481733912035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45976.481733912035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45976.481733912035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45976.481733912035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45976.481733912035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45976.481733912035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45976.481733912035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45976.481733912035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45976.481733912035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45976.481733912035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45976.481733912035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45976.481733912035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45976.481733912035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45976.481733912035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45976.481733912035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45976.481733912035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45976.481733912035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45976.481733912035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45976.481733912035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45976.481733912035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45976.481733912035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45976.481733912035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45976.481733912035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45976.481733912035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45976.481733912035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45976.481733912035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45976.481733912035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45976.481733912035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45976.481733912035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45976.481733912035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45976.481733912035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45976.481733912035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45976.481733912035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45976.481733912035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45976.481733912035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45976.481733912035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45976.481733912035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45976.481733912035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45976.481733912035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45976.481733912035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45976.481733912035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45976.481733912035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45976.481733912035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45976.481733912035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45976.481733912035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45976.481733912035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45976.481733912035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45976.481733912035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45976.481733912035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45976.481733912035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45976.481733912035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45976.481733912035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45976.481733912035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45976.481733912035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45976.481733912035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45976.481733912035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45976.481733912035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45976.481733912035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45976.481733912035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45976.481733912035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45976.481733912035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45976.481733912035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45976.481733912035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45976.481733912035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45976.481733912035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45976.481733912035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45976.481733912035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45976.481733912035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45976.481733912035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45976.481733912035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45976.481733912035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45976.481733912035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45976.481733912035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45976.481733912035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45976.481733912035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45976.481733912035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45976.481733912035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45976.481733912035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45976.481733912035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45976.481733912035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45976.481733912035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45976.481733912035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45976.481733912035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45976.481733912035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45976.481733912035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45976.481733912035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45976.481733912035</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39132</v>
      </c>
      <c r="B2" s="141" t="str">
        <f>IFERROR(VLOOKUP(D2,DB!A:K,11,0),"")</f>
        <v>R6</v>
      </c>
      <c r="C2" s="142">
        <v>5</v>
      </c>
      <c r="D2" s="141" t="s">
        <v>32023</v>
      </c>
      <c r="E2" s="124" t="s">
        <v>39021</v>
      </c>
      <c r="F2" s="157"/>
      <c r="G2" s="75">
        <f ca="1">IFERROR(NOW()-F2,"-")</f>
        <v>45976.481733912035</v>
      </c>
      <c r="H2" s="143">
        <v>45976.443136574075</v>
      </c>
      <c r="I2" s="141" t="str">
        <f>IFERROR(VLOOKUP(D2,DB!A:F,6,0),"")</f>
        <v>SCECO</v>
      </c>
      <c r="J2" s="141" t="str">
        <f>IFERROR(VLOOKUP(D2,DB!A:G,7,0),"")</f>
        <v>Vandalized+No BB Design</v>
      </c>
      <c r="K2" s="144" t="s">
        <v>39133</v>
      </c>
      <c r="L2" s="145" t="str">
        <f>IFERROR(VLOOKUP(D2,DB!A:I,9,0),"")</f>
        <v>Latis</v>
      </c>
    </row>
    <row r="3" spans="1:16382" ht="31.5" customHeight="1">
      <c r="A3" s="140"/>
      <c r="B3" s="141" t="str">
        <f>IFERROR(VLOOKUP(D3,DB!A:K,11,0),"")</f>
        <v/>
      </c>
      <c r="C3" s="142"/>
      <c r="D3" s="141"/>
      <c r="E3" s="124"/>
      <c r="F3" s="143"/>
      <c r="G3" s="105">
        <f t="shared" ref="G3:G19" ca="1" si="0">IFERROR(NOW()-F3,"-")</f>
        <v>45976.481733912035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45976.481733912035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45976.481733912035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45976.481733912035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45976.481733912035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45976.481733912035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45976.481733912035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45976.481733912035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45976.481733912035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45976.481733912035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45976.481733912035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45976.481733912035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45976.481733912035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45976.481733912035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45976.481733912035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45976.481733912035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45976.481733912035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ref="G20:G83" ca="1" si="1">IFERROR(NOW()-F20,"-")</f>
        <v>45976.481733912035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45976.481733912035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45976.481733912035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45976.481733912035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45976.481733912035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45976.481733912035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45976.481733912035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45976.481733912035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45976.481733912035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45976.481733912035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45976.481733912035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45976.481733912035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45976.481733912035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45976.481733912035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45976.481733912035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45976.481733912035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45976.481733912035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45976.481733912035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45976.481733912035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45976.481733912035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45976.481733912035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45976.481733912035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45976.481733912035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45976.481733912035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45976.481733912035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45976.481733912035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45976.481733912035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45976.481733912035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45976.481733912035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45976.481733912035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45976.481733912035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45976.481733912035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45976.481733912035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45976.481733912035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45976.481733912035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45976.481733912035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45976.481733912035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45976.481733912035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45976.481733912035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45976.481733912035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45976.481733912035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45976.481733912035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45976.481733912035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45976.481733912035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45976.481733912035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45976.481733912035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45976.481733912035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45976.481733912035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45976.481733912035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45976.481733912035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45976.481733912035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45976.481733912035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45976.481733912035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45976.481733912035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45976.481733912035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45976.481733912035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45976.481733912035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45976.481733912035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45976.481733912035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45976.481733912035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45976.481733912035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45976.481733912035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45976.481733912035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45976.481733912035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ref="G84:G117" ca="1" si="2">IFERROR(NOW()-F84,"-")</f>
        <v>45976.481733912035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45976.481733912035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45976.481733912035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45976.481733912035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45976.481733912035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45976.481733912035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45976.481733912035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45976.481733912035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45976.481733912035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45976.481733912035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45976.481733912035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45976.481733912035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45976.481733912035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45976.481733912035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45976.481733912035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45976.481733912035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45976.481733912035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45976.481733912035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45976.481733912035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45976.481733912035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45976.481733912035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45976.481733912035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45976.481733912035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45976.481733912035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45976.481733912035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45976.481733912035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45976.481733912035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45976.481733912035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45976.481733912035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45976.481733912035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45976.481733912035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45976.481733912035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45976.481733912035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45976.481733912035</v>
      </c>
      <c r="H117" s="143"/>
      <c r="I117" s="141" t="str">
        <f>IFERROR(VLOOKUP(D117,DB!A:F,6,0),"")</f>
        <v/>
      </c>
      <c r="J117" s="141" t="str">
        <f>IFERROR(VLOOKUP(D117,DB!A:G,7,0),"")</f>
        <v/>
      </c>
      <c r="K117" s="144"/>
      <c r="L117" s="145" t="str">
        <f>IFERROR(VLOOKUP(D117,DB!A:I,9,0),"")</f>
        <v/>
      </c>
    </row>
  </sheetData>
  <dataValidations count="2">
    <dataValidation allowBlank="1" showInputMessage="1" showErrorMessage="1" sqref="E1" xr:uid="{9E1BC488-8814-4F8A-8DBE-742B3278AB71}"/>
    <dataValidation type="list" allowBlank="1" showInputMessage="1" showErrorMessage="1" sqref="E2:E1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2025-11-15T08:33:55Z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